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aPastaDeTrabalho"/>
  <mc:AlternateContent xmlns:mc="http://schemas.openxmlformats.org/markup-compatibility/2006">
    <mc:Choice Requires="x15">
      <x15ac:absPath xmlns:x15ac="http://schemas.microsoft.com/office/spreadsheetml/2010/11/ac" url="R:\Relação com Investidores\LIFE11\Planilha de Fundamentos\2024\"/>
    </mc:Choice>
  </mc:AlternateContent>
  <xr:revisionPtr revIDLastSave="0" documentId="13_ncr:1_{D9BB8097-4550-44C6-8F10-96E79869BB40}"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Operações!$A$6:$R$6</definedName>
    <definedName name="data_hoje">[1]DASHBOARD!$C$20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9" i="16" l="1"/>
  <c r="AF12" i="16"/>
  <c r="AF14" i="16" l="1"/>
  <c r="AF16" i="16"/>
  <c r="AF18" i="16"/>
  <c r="AF21" i="16"/>
  <c r="AF20" i="16"/>
  <c r="AF28" i="16"/>
  <c r="AF10" i="16"/>
  <c r="AF15" i="16"/>
  <c r="AF11" i="16"/>
  <c r="B7" i="12"/>
  <c r="D7" i="11"/>
  <c r="J7" i="11"/>
  <c r="K7" i="11"/>
  <c r="L7" i="11"/>
  <c r="E7" i="11"/>
  <c r="AF17" i="16" l="1"/>
  <c r="AF9" i="16"/>
  <c r="AF31" i="16"/>
  <c r="AF13" i="16"/>
  <c r="AF8" i="16"/>
  <c r="AF7" i="16"/>
  <c r="W3" i="11"/>
  <c r="M7" i="11" s="1"/>
  <c r="AF24" i="16" l="1"/>
  <c r="G7" i="11"/>
  <c r="F7" i="11"/>
  <c r="I7" i="11"/>
  <c r="H7" i="11"/>
  <c r="A8" i="11"/>
  <c r="A7" i="11" s="1"/>
  <c r="AF22" i="16" l="1"/>
  <c r="AF23" i="16"/>
  <c r="B10" i="12"/>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B11" i="12"/>
  <c r="D18" i="12" l="1"/>
  <c r="E18" i="12" s="1"/>
  <c r="T1" i="11"/>
  <c r="B12" i="12"/>
  <c r="B9" i="12" l="1"/>
  <c r="B13" i="12"/>
  <c r="D13" i="12" s="1"/>
  <c r="U1" i="11"/>
  <c r="B14" i="12" l="1"/>
  <c r="V1" i="11"/>
  <c r="B8" i="12"/>
  <c r="D7" i="12" l="1"/>
  <c r="B15" i="12"/>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<sst xmlns="http://schemas.openxmlformats.org/spreadsheetml/2006/main" count="255" uniqueCount="177">
  <si>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</si>
  <si>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</si>
  <si>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</si>
  <si>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</si>
  <si>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</si>
  <si>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</si>
  <si>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</si>
  <si>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</si>
  <si>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</si>
  <si>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</si>
  <si>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</si>
  <si>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</si>
  <si>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</si>
  <si>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</si>
  <si>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</si>
  <si>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</si>
  <si>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</si>
  <si>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</si>
  <si>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</si>
  <si>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</si>
  <si>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</si>
  <si>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</si>
  <si>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</si>
  <si>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</si>
  <si>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</si>
  <si>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</si>
  <si>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</si>
  <si>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</si>
  <si>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</si>
  <si>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</si>
  <si>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</si>
  <si>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</si>
  <si>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</si>
  <si>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</si>
  <si>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</si>
  <si>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</si>
  <si>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</si>
  <si>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</si>
  <si>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</si>
  <si>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</si>
  <si>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</si>
  <si>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</si>
  <si>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</si>
  <si>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</si>
  <si>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</si>
  <si>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</si>
  <si>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</si>
  <si>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</si>
  <si>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</si>
  <si>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</si>
  <si>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</si>
  <si>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</si>
  <si>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</si>
  <si>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</si>
  <si>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</si>
  <si>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</si>
  <si>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</si>
  <si>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</si>
  <si>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</si>
  <si>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</si>
  <si>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</si>
  <si>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</si>
  <si>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</si>
  <si>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</si>
  <si>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</si>
  <si>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</si>
  <si>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</si>
  <si>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</si>
  <si>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</si>
  <si>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</si>
  <si>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</si>
  <si>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</si>
  <si>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</si>
  <si>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</si>
  <si>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</si>
  <si>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</si>
  <si>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</si>
  <si>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</si>
  <si>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</si>
  <si>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</si>
  <si>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</si>
  <si>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</si>
  <si>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</si>
  <si>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</si>
  <si>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</si>
  <si>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</si>
  <si>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</si>
  <si>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</si>
  <si>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</si>
  <si>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</si>
  <si>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</si>
  <si>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</si>
  <si>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</si>
  <si>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</si>
  <si>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</si>
  <si>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</si>
  <si>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</si>
  <si>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</si>
  <si>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</si>
  <si>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</si>
  <si>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</si>
  <si>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</si>
  <si>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</si>
  <si>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</si>
  <si>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</si>
  <si>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</si>
  <si>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</si>
  <si>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</si>
  <si>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</si>
  <si>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</si>
  <si>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</si>
  <si>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</si>
  <si>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</si>
  <si>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</si>
  <si>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</si>
  <si>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</si>
  <si>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</si>
  <si>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</si>
  <si>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</si>
  <si>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</si>
  <si>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</si>
  <si>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</si>
  <si>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</si>
  <si>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</si>
  <si>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</si>
  <si>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</si>
  <si>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</si>
  <si>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</si>
  <si>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</si>
  <si>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Distribuições LIFE11</t>
  </si>
  <si>
    <t>Distribuição mensalizada média LIFE11</t>
  </si>
  <si>
    <t>Cota (ex-rendimentos) LIFE11</t>
  </si>
  <si>
    <t>Patrimônio Líquido</t>
  </si>
  <si>
    <r>
      <t xml:space="preserve">CDI LÍQUIDO: </t>
    </r>
    <r>
      <rPr>
        <sz val="14"/>
        <color rgb="FF21335B"/>
        <rFont val="Barlow"/>
      </rPr>
      <t xml:space="preserve">168,1% do CDI líquido, equivalente a 142,9% do CDI bruto. </t>
    </r>
  </si>
  <si>
    <t>Reserva de Lucros</t>
  </si>
  <si>
    <t>Apreciação de Ativo</t>
  </si>
  <si>
    <t>DRE</t>
  </si>
  <si>
    <r>
      <rPr>
        <b/>
        <sz val="14"/>
        <color rgb="FF21335B"/>
        <rFont val="Barlow"/>
      </rPr>
      <t>QTDE DE COTAS EMITIDAS:</t>
    </r>
    <r>
      <rPr>
        <sz val="14"/>
        <color rgb="FF21335B"/>
        <rFont val="Barlow"/>
      </rPr>
      <t xml:space="preserve"> 23.268.354</t>
    </r>
  </si>
  <si>
    <r>
      <rPr>
        <b/>
        <sz val="14"/>
        <color rgb="FF21335B"/>
        <rFont val="Barlow"/>
      </rPr>
      <t>PATRIMÔNIO LÍQUIDO:</t>
    </r>
    <r>
      <rPr>
        <sz val="14"/>
        <color rgb="FF21335B"/>
        <rFont val="Barlow"/>
      </rPr>
      <t xml:space="preserve"> R$ 234.639.322,27</t>
    </r>
  </si>
  <si>
    <r>
      <rPr>
        <b/>
        <sz val="14"/>
        <color rgb="FF21335B"/>
        <rFont val="Barlow"/>
      </rPr>
      <t>PATRIMÔNIO LÍQUIDO MÉDIO* (últimos 12 meses):</t>
    </r>
    <r>
      <rPr>
        <sz val="14"/>
        <color rgb="FF21335B"/>
        <rFont val="Barlow"/>
      </rPr>
      <t xml:space="preserve"> R$ 231.862.754,50</t>
    </r>
  </si>
  <si>
    <r>
      <rPr>
        <b/>
        <sz val="14"/>
        <color rgb="FF21335B"/>
        <rFont val="Barlow"/>
      </rPr>
      <t>QTDE DE INVESTIDORES:</t>
    </r>
    <r>
      <rPr>
        <sz val="14"/>
        <color rgb="FF21335B"/>
        <rFont val="Barlow"/>
      </rPr>
      <t xml:space="preserve"> 10783</t>
    </r>
  </si>
  <si>
    <r>
      <t>COTA PATRIMONIAL:</t>
    </r>
    <r>
      <rPr>
        <sz val="14"/>
        <color rgb="FF21335B"/>
        <rFont val="Barlow"/>
      </rPr>
      <t xml:space="preserve"> R$ 10,08</t>
    </r>
  </si>
  <si>
    <r>
      <t xml:space="preserve">COTA MERCADO: </t>
    </r>
    <r>
      <rPr>
        <sz val="14"/>
        <color rgb="FF21335B"/>
        <rFont val="Barlow"/>
      </rPr>
      <t>R$ 10,54</t>
    </r>
  </si>
  <si>
    <r>
      <t>RENDIMENTO:</t>
    </r>
    <r>
      <rPr>
        <sz val="14"/>
        <color rgb="FF21335B"/>
        <rFont val="Barlow"/>
      </rPr>
      <t xml:space="preserve"> R$ 0,135/cota</t>
    </r>
  </si>
  <si>
    <r>
      <t>DIVIDEND YIELD (mês):</t>
    </r>
    <r>
      <rPr>
        <sz val="14"/>
        <color rgb="FF21335B"/>
        <rFont val="Barlow"/>
      </rPr>
      <t xml:space="preserve"> 1,34% a.m. (ou 17,32% a.a)</t>
    </r>
  </si>
  <si>
    <r>
      <t>DIVIDEND YIELD (12M):</t>
    </r>
    <r>
      <rPr>
        <sz val="14"/>
        <color rgb="FF21335B"/>
        <rFont val="Barlow"/>
      </rPr>
      <t xml:space="preserve"> 16,21% a.a.</t>
    </r>
  </si>
  <si>
    <r>
      <t>RETORNO DESDE O INÍCIO:</t>
    </r>
    <r>
      <rPr>
        <sz val="14"/>
        <color rgb="FF21335B"/>
        <rFont val="Barlow"/>
      </rPr>
      <t xml:space="preserve"> 45,32% (179,42% do CDI líquido)</t>
    </r>
  </si>
  <si>
    <r>
      <t>LIQUIDEZ DIÁRIA:</t>
    </r>
    <r>
      <rPr>
        <sz val="14"/>
        <color rgb="FF21335B"/>
        <rFont val="Barlow"/>
      </rPr>
      <t xml:space="preserve"> R$ 309 mil/dia</t>
    </r>
  </si>
  <si>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</si>
  <si>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</si>
  <si>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</si>
  <si>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</si>
  <si>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</si>
  <si>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DRE Gerencial</t>
  </si>
  <si>
    <t>Abr-22</t>
  </si>
  <si>
    <t>Mai-22</t>
  </si>
  <si>
    <t>Ago-23</t>
  </si>
  <si>
    <t>Set-23</t>
  </si>
  <si>
    <t>Out-23</t>
  </si>
  <si>
    <t>Nov-23</t>
  </si>
  <si>
    <t>Dez-23</t>
  </si>
  <si>
    <t>Jan-24</t>
  </si>
  <si>
    <t>Fev-24</t>
  </si>
  <si>
    <t>Mar24</t>
  </si>
  <si>
    <t>Abr24</t>
  </si>
  <si>
    <t>Mai24</t>
  </si>
  <si>
    <t>Desde o Início</t>
  </si>
  <si>
    <t>Total de Receitas</t>
  </si>
  <si>
    <t>Operações de True Sales</t>
  </si>
  <si>
    <t xml:space="preserve">Performance Julho-24: </t>
  </si>
  <si>
    <t>Atualização - Julho 2024</t>
  </si>
  <si>
    <t>Jun24</t>
  </si>
  <si>
    <t>Jul24</t>
  </si>
  <si>
    <t>Resultado</t>
  </si>
  <si>
    <t>Resultado Caixa</t>
  </si>
  <si>
    <t>Informações Adicionais</t>
  </si>
  <si>
    <t>Média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</si>
</sst>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4"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s>
  <fills count="13">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style="medium">
        <color indexed="64"/>
      </top>
      <bottom style="medium">
        <color indexed="64"/>
      </bottom>
      <diagonal/>
    </border>
    <border>
      <left style="mediumDashed">
        <color theme="0" tint="-0.499984740745262"/>
      </left>
      <right style="mediumDashed">
        <color theme="0" tint="-0.499984740745262"/>
      </right>
      <top/>
      <bottom style="mediumDashed">
        <color theme="0" tint="-0.499984740745262"/>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34">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164" fontId="29" fillId="2" borderId="0" xfId="0" applyNumberFormat="1" applyFont="1" applyFill="1" applyAlignment="1">
      <alignment horizont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0" fontId="48" fillId="0" borderId="0" xfId="0" applyFont="1" applyAlignment="1">
      <alignment horizontal="left" indent="2"/>
    </xf>
    <xf numFmtId="172" fontId="48" fillId="0" borderId="0" xfId="0" applyNumberFormat="1" applyFont="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26" xfId="0" applyFont="1" applyBorder="1" applyAlignment="1">
      <alignment horizontal="center" vertical="center"/>
    </xf>
    <xf numFmtId="0" fontId="22" fillId="0" borderId="25"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7" xfId="0" applyNumberFormat="1" applyFont="1" applyBorder="1" applyAlignment="1">
      <alignment horizontal="center"/>
    </xf>
    <xf numFmtId="175" fontId="47" fillId="0" borderId="23" xfId="0" quotePrefix="1" applyNumberFormat="1" applyFont="1" applyBorder="1" applyAlignment="1">
      <alignment horizontal="center"/>
    </xf>
    <xf numFmtId="172" fontId="47" fillId="0" borderId="28" xfId="0" applyNumberFormat="1" applyFont="1" applyBorder="1" applyAlignment="1">
      <alignment horizontal="center"/>
    </xf>
    <xf numFmtId="172" fontId="48" fillId="0" borderId="29" xfId="0" applyNumberFormat="1" applyFont="1" applyBorder="1" applyAlignment="1">
      <alignment horizontal="center"/>
    </xf>
    <xf numFmtId="172" fontId="47" fillId="0" borderId="29" xfId="0" applyNumberFormat="1" applyFont="1" applyBorder="1" applyAlignment="1">
      <alignment horizontal="center"/>
    </xf>
    <xf numFmtId="173" fontId="47" fillId="0" borderId="29" xfId="0" applyNumberFormat="1" applyFont="1" applyBorder="1" applyAlignment="1">
      <alignment horizontal="center"/>
    </xf>
    <xf numFmtId="173" fontId="47" fillId="0" borderId="24" xfId="0" applyNumberFormat="1" applyFont="1" applyBorder="1" applyAlignment="1">
      <alignment horizontal="center"/>
    </xf>
    <xf numFmtId="172" fontId="47" fillId="0" borderId="31" xfId="0" applyNumberFormat="1" applyFont="1" applyBorder="1" applyAlignment="1">
      <alignment horizontal="center"/>
    </xf>
    <xf numFmtId="2" fontId="1" fillId="0" borderId="0" xfId="0" applyNumberFormat="1" applyFont="1"/>
    <xf numFmtId="172" fontId="47" fillId="8" borderId="24" xfId="0" applyNumberFormat="1" applyFont="1" applyFill="1" applyBorder="1" applyAlignment="1">
      <alignment horizontal="center"/>
    </xf>
    <xf numFmtId="172" fontId="47" fillId="8" borderId="30" xfId="0" applyNumberFormat="1" applyFont="1" applyFill="1" applyBorder="1" applyAlignment="1">
      <alignment horizontal="center"/>
    </xf>
    <xf numFmtId="0" fontId="47" fillId="12" borderId="0" xfId="0" applyFont="1" applyFill="1"/>
    <xf numFmtId="172" fontId="47" fillId="12" borderId="0" xfId="0" applyNumberFormat="1" applyFont="1" applyFill="1" applyAlignment="1">
      <alignment horizontal="center"/>
    </xf>
    <xf numFmtId="172" fontId="47" fillId="8" borderId="29" xfId="0" applyNumberFormat="1" applyFont="1" applyFill="1" applyBorder="1" applyAlignment="1">
      <alignment horizontal="center"/>
    </xf>
    <xf numFmtId="10" fontId="1" fillId="0" borderId="0" xfId="0" applyNumberFormat="1" applyFont="1"/>
    <xf numFmtId="172" fontId="47" fillId="0" borderId="24" xfId="0" applyNumberFormat="1" applyFont="1" applyBorder="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0" fontId="24" fillId="4" borderId="0" xfId="0" applyFont="1" applyFill="1" applyAlignment="1">
      <alignment horizontal="left" vertical="center"/>
    </xf>
    <xf numFmtId="0" fontId="46" fillId="4" borderId="0" xfId="0" applyFont="1" applyFill="1" applyAlignment="1">
      <alignment horizontal="left"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1335B"/>
      <color rgb="FF303030"/>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pt-BR" sz="2000" b="1">
                <a:solidFill>
                  <a:srgbClr val="303030"/>
                </a:solidFill>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Dividendos!$X$7:$X$34</c:f>
              <c:numCache>
                <c:formatCode>mmm\-yy</c:formatCode>
                <c:ptCount val="28"/>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numCache>
            </c:numRef>
          </c:cat>
          <c:val>
            <c:numRef>
              <c:f>Dividendos!$Y$7:$Y$34</c:f>
              <c:numCache>
                <c:formatCode>"R$"#,##0.00_);[Red]\("R$"#,##0.00\)</c:formatCode>
                <c:ptCount val="28"/>
                <c:pt idx="0">
                  <c:v>0.16800000000000001</c:v>
                </c:pt>
                <c:pt idx="1">
                  <c:v>0.16800000000000001</c:v>
                </c:pt>
                <c:pt idx="2">
                  <c:v>0.14899999999999999</c:v>
                </c:pt>
                <c:pt idx="3">
                  <c:v>0.14000000000000001</c:v>
                </c:pt>
                <c:pt idx="4">
                  <c:v>0.13200000000000001</c:v>
                </c:pt>
                <c:pt idx="5">
                  <c:v>0.14000000000000001</c:v>
                </c:pt>
                <c:pt idx="6">
                  <c:v>0.13500000000000001</c:v>
                </c:pt>
                <c:pt idx="7">
                  <c:v>0.13</c:v>
                </c:pt>
                <c:pt idx="8">
                  <c:v>0.13200000000000001</c:v>
                </c:pt>
                <c:pt idx="9">
                  <c:v>0.13</c:v>
                </c:pt>
                <c:pt idx="10">
                  <c:v>0.13500000000000001</c:v>
                </c:pt>
                <c:pt idx="11">
                  <c:v>0.15</c:v>
                </c:pt>
                <c:pt idx="12">
                  <c:v>0.15</c:v>
                </c:pt>
                <c:pt idx="13">
                  <c:v>0.15</c:v>
                </c:pt>
                <c:pt idx="14">
                  <c:v>0.14000000000000001</c:v>
                </c:pt>
                <c:pt idx="15">
                  <c:v>0.12</c:v>
                </c:pt>
                <c:pt idx="16">
                  <c:v>0.122</c:v>
                </c:pt>
                <c:pt idx="17">
                  <c:v>0.12</c:v>
                </c:pt>
                <c:pt idx="18">
                  <c:v>0.125</c:v>
                </c:pt>
                <c:pt idx="19">
                  <c:v>0.125</c:v>
                </c:pt>
                <c:pt idx="20">
                  <c:v>0.125</c:v>
                </c:pt>
                <c:pt idx="21">
                  <c:v>0.12</c:v>
                </c:pt>
                <c:pt idx="22">
                  <c:v>0.12</c:v>
                </c:pt>
                <c:pt idx="23">
                  <c:v>0.12</c:v>
                </c:pt>
                <c:pt idx="24">
                  <c:v>0.12</c:v>
                </c:pt>
                <c:pt idx="25">
                  <c:v>0.12</c:v>
                </c:pt>
                <c:pt idx="26">
                  <c:v>0.18</c:v>
                </c:pt>
                <c:pt idx="27">
                  <c:v>0.13500000000000001</c:v>
                </c:pt>
              </c:numCache>
            </c:numRef>
          </c:val>
          <c:extLst>
            <c:ext xmlns:c16="http://schemas.microsoft.com/office/drawing/2014/chart" uri="{C3380CC4-5D6E-409C-BE32-E72D297353CC}">
              <c16:uniqueId val="{00000000-88FC-4010-B391-D988874D0D84}"/>
            </c:ext>
          </c:extLst>
        </c:ser>
        <c:dLbls>
          <c:dLblPos val="outEnd"/>
          <c:showLegendKey val="0"/>
          <c:showVal val="1"/>
          <c:showCatName val="0"/>
          <c:showSerName val="0"/>
          <c:showPercent val="0"/>
          <c:showBubbleSize val="0"/>
        </c:dLbls>
        <c:gapWidth val="219"/>
        <c:overlap val="-27"/>
        <c:axId val="200332080"/>
        <c:axId val="200335440"/>
      </c:barChart>
      <c:dateAx>
        <c:axId val="20033208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00335440"/>
        <c:crosses val="autoZero"/>
        <c:auto val="1"/>
        <c:lblOffset val="100"/>
        <c:baseTimeUnit val="months"/>
      </c:dateAx>
      <c:valAx>
        <c:axId val="200335440"/>
        <c:scaling>
          <c:orientation val="minMax"/>
        </c:scaling>
        <c:delete val="0"/>
        <c:axPos val="l"/>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Barlow" panose="00000500000000000000" pitchFamily="2" charset="0"/>
                <a:ea typeface="+mn-ea"/>
                <a:cs typeface="+mn-cs"/>
              </a:defRPr>
            </a:pPr>
            <a:endParaRPr lang="pt-BR"/>
          </a:p>
        </c:txPr>
        <c:crossAx val="200332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Cotistas!$B$8:$B$36</c:f>
              <c:numCache>
                <c:formatCode>mmm\-yy</c:formatCode>
                <c:ptCount val="29"/>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numCache>
            </c:numRef>
          </c:cat>
          <c:val>
            <c:numRef>
              <c:f>Cotistas!$C$8:$C$36</c:f>
              <c:numCache>
                <c:formatCode>General</c:formatCode>
                <c:ptCount val="29"/>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1057752</xdr:colOff>
      <xdr:row>4</xdr:row>
      <xdr:rowOff>28575</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962814</xdr:colOff>
      <xdr:row>2</xdr:row>
      <xdr:rowOff>63989</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1</xdr:col>
      <xdr:colOff>514350</xdr:colOff>
      <xdr:row>5</xdr:row>
      <xdr:rowOff>29306</xdr:rowOff>
    </xdr:from>
    <xdr:to>
      <xdr:col>20</xdr:col>
      <xdr:colOff>266699</xdr:colOff>
      <xdr:row>34</xdr:row>
      <xdr:rowOff>19049</xdr:rowOff>
    </xdr:to>
    <xdr:graphicFrame macro="">
      <xdr:nvGraphicFramePr>
        <xdr:cNvPr id="3" name="Gráfico 2">
          <a:extLst>
            <a:ext uri="{FF2B5EF4-FFF2-40B4-BE49-F238E27FC236}">
              <a16:creationId xmlns:a16="http://schemas.microsoft.com/office/drawing/2014/main" id="{1C0E3F6C-5A17-8830-FECD-A0EC441100E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182033</xdr:colOff>
      <xdr:row>6</xdr:row>
      <xdr:rowOff>143931</xdr:rowOff>
    </xdr:from>
    <xdr:to>
      <xdr:col>20</xdr:col>
      <xdr:colOff>410105</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199572</xdr:colOff>
      <xdr:row>1</xdr:row>
      <xdr:rowOff>1059</xdr:rowOff>
    </xdr:from>
    <xdr:to>
      <xdr:col>0</xdr:col>
      <xdr:colOff>625475</xdr:colOff>
      <xdr:row>2</xdr:row>
      <xdr:rowOff>83344</xdr:rowOff>
    </xdr:to>
    <xdr:pic>
      <xdr:nvPicPr>
        <xdr:cNvPr id="2" name="Google Shape;104;p17">
          <a:extLst>
            <a:ext uri="{FF2B5EF4-FFF2-40B4-BE49-F238E27FC236}">
              <a16:creationId xmlns:a16="http://schemas.microsoft.com/office/drawing/2014/main" id="{4515ADE3-7FD0-4862-8649-02F5C159906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9572" y="203465"/>
          <a:ext cx="425903" cy="51091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34" headerRowDxfId="12" dataDxfId="11" totalsRowDxfId="10">
  <autoFilter ref="X6:Z34"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36" totalsRowShown="0" headerRowDxfId="3" dataDxfId="2">
  <autoFilter ref="B7:C36"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32" sqref="B32"/>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45474</v>
      </c>
    </row>
    <row r="2" spans="1:2" ht="29.4" customHeight="1" x14ac:dyDescent="0.4">
      <c r="A2" s="45"/>
      <c r="B2" s="24"/>
    </row>
    <row r="3" spans="1:2" ht="48.65" customHeight="1" x14ac:dyDescent="0.35">
      <c r="A3" s="45"/>
      <c r="B3" s="50" t="s">
        <v>115</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138</v>
      </c>
    </row>
    <row r="25" spans="1:2" ht="21" x14ac:dyDescent="0.35">
      <c r="B25" s="156" t="s">
        <v>139</v>
      </c>
    </row>
    <row r="26" spans="1:2" ht="21" x14ac:dyDescent="0.35">
      <c r="B26" s="156" t="s">
        <v>137</v>
      </c>
    </row>
    <row r="27" spans="1:2" ht="21" x14ac:dyDescent="0.35">
      <c r="B27" s="156" t="s">
        <v>140</v>
      </c>
    </row>
    <row r="28" spans="1:2" ht="16" x14ac:dyDescent="0.4">
      <c r="B28" s="157"/>
    </row>
    <row r="29" spans="1:2" ht="32.4" customHeight="1" x14ac:dyDescent="0.35">
      <c r="B29" s="161" t="s">
        <v>13</v>
      </c>
    </row>
    <row r="30" spans="1:2" ht="16" x14ac:dyDescent="0.4">
      <c r="B30" s="157"/>
    </row>
    <row r="31" spans="1:2" ht="48.65" customHeight="1" x14ac:dyDescent="0.35">
      <c r="A31" s="45"/>
      <c r="B31" s="155" t="s">
        <v>169</v>
      </c>
    </row>
    <row r="32" spans="1:2" ht="20.399999999999999" customHeight="1" x14ac:dyDescent="0.35">
      <c r="B32" s="159"/>
    </row>
    <row r="33" spans="2:2" ht="21" x14ac:dyDescent="0.35">
      <c r="B33" s="153" t="s">
        <v>133</v>
      </c>
    </row>
    <row r="34" spans="2:2" ht="21" x14ac:dyDescent="0.35">
      <c r="B34" s="153" t="s">
        <v>141</v>
      </c>
    </row>
    <row r="35" spans="2:2" ht="21" x14ac:dyDescent="0.35">
      <c r="B35" s="153" t="s">
        <v>142</v>
      </c>
    </row>
    <row r="36" spans="2:2" ht="21" x14ac:dyDescent="0.35">
      <c r="B36" s="153" t="s">
        <v>143</v>
      </c>
    </row>
    <row r="37" spans="2:2" ht="21" x14ac:dyDescent="0.35">
      <c r="B37" s="153" t="s">
        <v>144</v>
      </c>
    </row>
    <row r="38" spans="2:2" ht="21" x14ac:dyDescent="0.35">
      <c r="B38" s="153" t="s">
        <v>145</v>
      </c>
    </row>
    <row r="39" spans="2:2" ht="21" x14ac:dyDescent="0.35">
      <c r="B39" s="153" t="s">
        <v>146</v>
      </c>
    </row>
    <row r="40" spans="2:2" ht="21" x14ac:dyDescent="0.35">
      <c r="B40" s="153" t="s">
        <v>147</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48"/>
  <sheetViews>
    <sheetView zoomScale="70" zoomScaleNormal="70" workbookViewId="0">
      <selection activeCell="B4" sqref="B4:C4"/>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23" t="s">
        <v>19</v>
      </c>
      <c r="C3" s="223"/>
      <c r="D3" s="24"/>
      <c r="E3" s="24"/>
      <c r="F3" s="24"/>
      <c r="G3" s="24"/>
      <c r="H3" s="24"/>
      <c r="I3" s="24"/>
      <c r="J3" s="24"/>
      <c r="K3" s="24"/>
      <c r="L3" s="24"/>
      <c r="M3" s="24"/>
      <c r="N3" s="24"/>
      <c r="O3" s="24"/>
      <c r="P3" s="24"/>
      <c r="Q3" s="24"/>
      <c r="R3" s="24"/>
    </row>
    <row r="4" spans="1:19" s="25" customFormat="1" ht="24" customHeight="1" x14ac:dyDescent="0.4">
      <c r="B4" s="224" t="s">
        <v>170</v>
      </c>
      <c r="C4" s="224"/>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21" t="s">
        <v>20</v>
      </c>
      <c r="B6" s="222"/>
      <c r="C6" s="147" t="s">
        <v>21</v>
      </c>
      <c r="D6" s="147" t="s">
        <v>22</v>
      </c>
      <c r="E6" s="147" t="s">
        <v>23</v>
      </c>
      <c r="F6" s="148" t="s">
        <v>24</v>
      </c>
      <c r="G6" s="148" t="s">
        <v>25</v>
      </c>
      <c r="H6" s="148" t="s">
        <v>26</v>
      </c>
      <c r="I6" s="148" t="s">
        <v>27</v>
      </c>
      <c r="J6" s="148" t="s">
        <v>28</v>
      </c>
      <c r="K6" s="172" t="s">
        <v>29</v>
      </c>
      <c r="L6" s="173" t="s">
        <v>30</v>
      </c>
      <c r="M6" s="149" t="s">
        <v>31</v>
      </c>
      <c r="N6" s="148" t="s">
        <v>32</v>
      </c>
      <c r="O6" s="150" t="s">
        <v>106</v>
      </c>
      <c r="P6" s="148" t="s">
        <v>33</v>
      </c>
      <c r="Q6" s="26" t="s">
        <v>34</v>
      </c>
      <c r="R6" s="149" t="s">
        <v>35</v>
      </c>
      <c r="S6" s="27" t="s">
        <v>36</v>
      </c>
    </row>
    <row r="7" spans="1:19" ht="129.65" customHeight="1" x14ac:dyDescent="0.35">
      <c r="A7" s="220" t="s">
        <v>37</v>
      </c>
      <c r="B7" s="220"/>
      <c r="C7" s="28" t="s">
        <v>38</v>
      </c>
      <c r="D7" s="29" t="s">
        <v>39</v>
      </c>
      <c r="E7" s="29" t="s">
        <v>40</v>
      </c>
      <c r="F7" s="29" t="s">
        <v>41</v>
      </c>
      <c r="G7" s="30">
        <v>0.12</v>
      </c>
      <c r="H7" s="31">
        <v>0.56000000000000005</v>
      </c>
      <c r="I7" s="33">
        <v>6.6000000000000003E-2</v>
      </c>
      <c r="J7" s="34">
        <v>0.5</v>
      </c>
      <c r="K7" s="32">
        <v>59000</v>
      </c>
      <c r="L7" s="32">
        <v>14215</v>
      </c>
      <c r="M7" s="30">
        <v>1</v>
      </c>
      <c r="N7" s="35">
        <v>12359</v>
      </c>
      <c r="O7" s="30">
        <v>0.93799999999999994</v>
      </c>
      <c r="P7" s="36" t="s">
        <v>42</v>
      </c>
      <c r="Q7" s="29" t="s">
        <v>43</v>
      </c>
      <c r="R7" s="30">
        <v>1.0657000000000001</v>
      </c>
      <c r="S7" s="15">
        <v>1</v>
      </c>
    </row>
    <row r="8" spans="1:19" ht="133" customHeight="1" x14ac:dyDescent="0.35">
      <c r="A8" s="219" t="s">
        <v>44</v>
      </c>
      <c r="B8" s="219"/>
      <c r="C8" s="28" t="s">
        <v>45</v>
      </c>
      <c r="D8" s="29" t="s">
        <v>46</v>
      </c>
      <c r="E8" s="29" t="s">
        <v>47</v>
      </c>
      <c r="F8" s="29" t="s">
        <v>41</v>
      </c>
      <c r="G8" s="30">
        <v>0.12</v>
      </c>
      <c r="H8" s="38">
        <v>0.92</v>
      </c>
      <c r="I8" s="33">
        <v>0.06</v>
      </c>
      <c r="J8" s="33">
        <v>1</v>
      </c>
      <c r="K8" s="32">
        <v>20000</v>
      </c>
      <c r="L8" s="32">
        <v>20000</v>
      </c>
      <c r="M8" s="30">
        <v>1</v>
      </c>
      <c r="N8" s="35">
        <v>11810</v>
      </c>
      <c r="O8" s="30">
        <v>0.5</v>
      </c>
      <c r="P8" s="39" t="s">
        <v>48</v>
      </c>
      <c r="Q8" s="29" t="s">
        <v>43</v>
      </c>
      <c r="R8" s="30">
        <v>2</v>
      </c>
    </row>
    <row r="9" spans="1:19" ht="121.5" customHeight="1" x14ac:dyDescent="0.35">
      <c r="A9" s="219" t="s">
        <v>49</v>
      </c>
      <c r="B9" s="219"/>
      <c r="C9" s="28" t="s">
        <v>50</v>
      </c>
      <c r="D9" s="29" t="s">
        <v>46</v>
      </c>
      <c r="E9" s="29" t="s">
        <v>51</v>
      </c>
      <c r="F9" s="29" t="s">
        <v>52</v>
      </c>
      <c r="G9" s="30">
        <v>0.125</v>
      </c>
      <c r="H9" s="38">
        <v>1.49</v>
      </c>
      <c r="I9" s="33">
        <v>0.152</v>
      </c>
      <c r="J9" s="34">
        <v>1</v>
      </c>
      <c r="K9" s="32">
        <v>103160</v>
      </c>
      <c r="L9" s="32">
        <v>39271</v>
      </c>
      <c r="M9" s="30">
        <v>0.76139999999999997</v>
      </c>
      <c r="N9" s="35">
        <v>11171</v>
      </c>
      <c r="O9" s="30">
        <v>0.34179999999999999</v>
      </c>
      <c r="P9" s="39" t="s">
        <v>53</v>
      </c>
      <c r="Q9" s="29" t="s">
        <v>54</v>
      </c>
      <c r="R9" s="30">
        <v>2.9275000000000002</v>
      </c>
    </row>
    <row r="10" spans="1:19" ht="107.25" customHeight="1" x14ac:dyDescent="0.35">
      <c r="A10" s="219" t="s">
        <v>55</v>
      </c>
      <c r="B10" s="219"/>
      <c r="C10" s="28" t="s">
        <v>56</v>
      </c>
      <c r="D10" s="29" t="s">
        <v>39</v>
      </c>
      <c r="E10" s="29" t="s">
        <v>57</v>
      </c>
      <c r="F10" s="29" t="s">
        <v>41</v>
      </c>
      <c r="G10" s="30" t="s">
        <v>58</v>
      </c>
      <c r="H10" s="38">
        <v>1.2</v>
      </c>
      <c r="I10" s="33">
        <v>0.107</v>
      </c>
      <c r="J10" s="34">
        <v>1</v>
      </c>
      <c r="K10" s="32">
        <v>32100</v>
      </c>
      <c r="L10" s="32">
        <v>24504</v>
      </c>
      <c r="M10" s="30">
        <v>0.76339999999999997</v>
      </c>
      <c r="N10" s="35">
        <v>11933</v>
      </c>
      <c r="O10" s="30">
        <v>0.47489999999999999</v>
      </c>
      <c r="P10" s="39" t="s">
        <v>59</v>
      </c>
      <c r="Q10" s="29" t="s">
        <v>60</v>
      </c>
      <c r="R10" s="30">
        <v>2.1055000000000001</v>
      </c>
    </row>
    <row r="11" spans="1:19" ht="107.25" customHeight="1" x14ac:dyDescent="0.35">
      <c r="A11" s="219" t="s">
        <v>61</v>
      </c>
      <c r="B11" s="219"/>
      <c r="C11" s="28" t="s">
        <v>62</v>
      </c>
      <c r="D11" s="29" t="s">
        <v>46</v>
      </c>
      <c r="E11" s="29" t="s">
        <v>63</v>
      </c>
      <c r="F11" s="29" t="s">
        <v>41</v>
      </c>
      <c r="G11" s="30">
        <v>0.1215</v>
      </c>
      <c r="H11" s="38">
        <v>3.26</v>
      </c>
      <c r="I11" s="33">
        <v>7.0999999999999994E-2</v>
      </c>
      <c r="J11" s="30">
        <v>0.61250000000000004</v>
      </c>
      <c r="K11" s="32">
        <v>80425</v>
      </c>
      <c r="L11" s="32">
        <v>28786</v>
      </c>
      <c r="M11" s="30">
        <v>0.3579</v>
      </c>
      <c r="N11" s="35">
        <v>12724</v>
      </c>
      <c r="O11" s="30">
        <v>0.39050000000000001</v>
      </c>
      <c r="P11" s="47" t="s">
        <v>64</v>
      </c>
      <c r="Q11" s="29" t="s">
        <v>65</v>
      </c>
      <c r="R11" s="30">
        <v>2.5609999999999999</v>
      </c>
    </row>
    <row r="12" spans="1:19" ht="107.25" customHeight="1" x14ac:dyDescent="0.35">
      <c r="A12" s="219" t="s">
        <v>150</v>
      </c>
      <c r="B12" s="219"/>
      <c r="C12" s="28" t="s">
        <v>151</v>
      </c>
      <c r="D12" s="29" t="s">
        <v>39</v>
      </c>
      <c r="E12" s="29" t="s">
        <v>47</v>
      </c>
      <c r="F12" s="29" t="s">
        <v>41</v>
      </c>
      <c r="G12" s="30">
        <v>0.13900000000000001</v>
      </c>
      <c r="H12" s="38">
        <v>0.57999999999999996</v>
      </c>
      <c r="I12" s="33">
        <v>1.7000000000000001E-2</v>
      </c>
      <c r="J12" s="30">
        <v>1</v>
      </c>
      <c r="K12" s="32">
        <v>10000</v>
      </c>
      <c r="L12" s="32">
        <v>4000</v>
      </c>
      <c r="M12" s="30">
        <v>0.4</v>
      </c>
      <c r="N12" s="35">
        <v>11933</v>
      </c>
      <c r="O12" s="30">
        <v>0.47489999999999999</v>
      </c>
      <c r="P12" s="199" t="s">
        <v>152</v>
      </c>
      <c r="Q12" s="29" t="s">
        <v>65</v>
      </c>
      <c r="R12" s="30">
        <v>2.1055000000000001</v>
      </c>
    </row>
    <row r="13" spans="1:19" ht="107.25" customHeight="1" x14ac:dyDescent="0.35">
      <c r="A13" s="219" t="s">
        <v>66</v>
      </c>
      <c r="B13" s="219"/>
      <c r="C13" s="28" t="s">
        <v>67</v>
      </c>
      <c r="D13" s="29" t="s">
        <v>68</v>
      </c>
      <c r="E13" s="29" t="s">
        <v>69</v>
      </c>
      <c r="F13" s="29" t="s">
        <v>41</v>
      </c>
      <c r="G13" s="30">
        <v>0.17</v>
      </c>
      <c r="H13" s="31">
        <v>1.47</v>
      </c>
      <c r="I13" s="33">
        <v>5.5E-2</v>
      </c>
      <c r="J13" s="34">
        <v>1</v>
      </c>
      <c r="K13" s="32">
        <v>25431</v>
      </c>
      <c r="L13" s="32">
        <v>20750</v>
      </c>
      <c r="M13" s="30">
        <v>0.81589999999999996</v>
      </c>
      <c r="N13" s="35">
        <v>47392</v>
      </c>
      <c r="O13" s="30">
        <v>0.30009999999999998</v>
      </c>
      <c r="P13" s="200" t="s">
        <v>70</v>
      </c>
      <c r="Q13" s="29" t="s">
        <v>54</v>
      </c>
      <c r="R13" s="30">
        <v>3.3323999999999998</v>
      </c>
    </row>
    <row r="14" spans="1:19" ht="107.25" customHeight="1" x14ac:dyDescent="0.35">
      <c r="A14" s="219" t="s">
        <v>71</v>
      </c>
      <c r="B14" s="219"/>
      <c r="C14" s="28" t="s">
        <v>72</v>
      </c>
      <c r="D14" s="29" t="s">
        <v>68</v>
      </c>
      <c r="E14" s="29" t="s">
        <v>73</v>
      </c>
      <c r="F14" s="29" t="s">
        <v>52</v>
      </c>
      <c r="G14" s="30">
        <v>0.1</v>
      </c>
      <c r="H14" s="38" t="s">
        <v>74</v>
      </c>
      <c r="I14" s="33">
        <v>0.152</v>
      </c>
      <c r="J14" s="41">
        <v>8.2199999999999995E-2</v>
      </c>
      <c r="K14" s="32"/>
      <c r="L14" s="32"/>
      <c r="M14" s="37"/>
      <c r="N14" s="35" t="s">
        <v>74</v>
      </c>
      <c r="O14" s="30" t="s">
        <v>74</v>
      </c>
      <c r="P14" s="40" t="s">
        <v>74</v>
      </c>
      <c r="Q14" s="29" t="s">
        <v>75</v>
      </c>
      <c r="R14" s="37" t="s">
        <v>74</v>
      </c>
      <c r="S14" s="15">
        <v>1</v>
      </c>
    </row>
    <row r="15" spans="1:19" ht="107.25" customHeight="1" x14ac:dyDescent="0.35">
      <c r="A15" s="219" t="s">
        <v>76</v>
      </c>
      <c r="B15" s="219"/>
      <c r="C15" s="28"/>
      <c r="D15" s="29" t="s">
        <v>46</v>
      </c>
      <c r="E15" s="29" t="s">
        <v>51</v>
      </c>
      <c r="F15" s="29" t="s">
        <v>52</v>
      </c>
      <c r="G15" s="30">
        <v>0.221</v>
      </c>
      <c r="H15" s="31">
        <v>1.8</v>
      </c>
      <c r="I15" s="33">
        <v>0.01</v>
      </c>
      <c r="J15" s="34" t="s">
        <v>74</v>
      </c>
      <c r="K15" s="32"/>
      <c r="L15" s="32"/>
      <c r="M15" s="37"/>
      <c r="N15" s="35">
        <v>11079</v>
      </c>
      <c r="O15" s="30">
        <v>0.28999999999999998</v>
      </c>
      <c r="P15" s="40" t="s">
        <v>74</v>
      </c>
      <c r="Q15" s="29" t="s">
        <v>77</v>
      </c>
      <c r="R15" s="30">
        <v>3.4529999999999998</v>
      </c>
      <c r="S15" s="15">
        <v>0</v>
      </c>
    </row>
    <row r="16" spans="1:19" ht="107.25" customHeight="1" x14ac:dyDescent="0.35">
      <c r="A16" s="219" t="s">
        <v>78</v>
      </c>
      <c r="B16" s="219"/>
      <c r="C16" s="28"/>
      <c r="D16" s="29" t="s">
        <v>68</v>
      </c>
      <c r="E16" s="29" t="s">
        <v>47</v>
      </c>
      <c r="F16" s="29" t="s">
        <v>52</v>
      </c>
      <c r="G16" s="30">
        <v>0.2387</v>
      </c>
      <c r="H16" s="38">
        <v>1.1399999999999999</v>
      </c>
      <c r="I16" s="33">
        <v>1.7000000000000001E-2</v>
      </c>
      <c r="J16" s="34" t="s">
        <v>74</v>
      </c>
      <c r="K16" s="32"/>
      <c r="L16" s="32"/>
      <c r="M16" s="37"/>
      <c r="N16" s="35">
        <v>45901</v>
      </c>
      <c r="O16" s="30">
        <v>0.28199999999999997</v>
      </c>
      <c r="P16" s="40" t="s">
        <v>74</v>
      </c>
      <c r="Q16" s="29" t="s">
        <v>77</v>
      </c>
      <c r="R16" s="30">
        <v>3.5470000000000002</v>
      </c>
      <c r="S16" s="15">
        <v>0</v>
      </c>
    </row>
    <row r="17" spans="1:19" ht="164.5" customHeight="1" x14ac:dyDescent="0.35">
      <c r="A17" s="220" t="s">
        <v>79</v>
      </c>
      <c r="B17" s="220"/>
      <c r="C17" s="28" t="s">
        <v>80</v>
      </c>
      <c r="D17" s="29" t="s">
        <v>46</v>
      </c>
      <c r="E17" s="29" t="s">
        <v>47</v>
      </c>
      <c r="F17" s="29" t="s">
        <v>41</v>
      </c>
      <c r="G17" s="30">
        <v>0.13</v>
      </c>
      <c r="H17" s="38">
        <v>4.37</v>
      </c>
      <c r="I17" s="33">
        <v>0.06</v>
      </c>
      <c r="J17" s="33">
        <v>1</v>
      </c>
      <c r="K17" s="32"/>
      <c r="L17" s="32"/>
      <c r="M17" s="37"/>
      <c r="N17" s="35" t="s">
        <v>74</v>
      </c>
      <c r="O17" s="30">
        <v>0.78049999999999997</v>
      </c>
      <c r="P17" s="40" t="s">
        <v>74</v>
      </c>
      <c r="Q17" s="29" t="s">
        <v>77</v>
      </c>
      <c r="R17" s="37" t="s">
        <v>77</v>
      </c>
      <c r="S17" s="15">
        <v>1</v>
      </c>
    </row>
    <row r="18" spans="1:19" ht="161.5" customHeight="1" x14ac:dyDescent="0.35">
      <c r="A18" s="219" t="s">
        <v>81</v>
      </c>
      <c r="B18" s="219"/>
      <c r="C18" s="28" t="s">
        <v>80</v>
      </c>
      <c r="D18" s="29" t="s">
        <v>46</v>
      </c>
      <c r="E18" s="29" t="s">
        <v>47</v>
      </c>
      <c r="F18" s="29" t="s">
        <v>41</v>
      </c>
      <c r="G18" s="30">
        <v>0.13</v>
      </c>
      <c r="H18" s="38">
        <v>4.82</v>
      </c>
      <c r="I18" s="33">
        <v>2.4E-2</v>
      </c>
      <c r="J18" s="33">
        <v>1</v>
      </c>
      <c r="K18" s="32"/>
      <c r="L18" s="32"/>
      <c r="M18" s="37"/>
      <c r="N18" s="35"/>
      <c r="O18" s="30">
        <v>0.87749999999999995</v>
      </c>
      <c r="P18" s="40" t="s">
        <v>74</v>
      </c>
      <c r="Q18" s="29" t="s">
        <v>77</v>
      </c>
      <c r="R18" s="37" t="s">
        <v>77</v>
      </c>
    </row>
    <row r="19" spans="1:19" ht="107.25" customHeight="1" x14ac:dyDescent="0.35">
      <c r="A19" s="219" t="s">
        <v>82</v>
      </c>
      <c r="B19" s="219"/>
      <c r="C19" s="28" t="s">
        <v>83</v>
      </c>
      <c r="D19" s="29" t="s">
        <v>46</v>
      </c>
      <c r="E19" s="29" t="s">
        <v>47</v>
      </c>
      <c r="F19" s="29" t="s">
        <v>84</v>
      </c>
      <c r="G19" s="30">
        <v>0.13</v>
      </c>
      <c r="H19" s="38">
        <v>4.26</v>
      </c>
      <c r="I19" s="33">
        <v>0.14299999999999999</v>
      </c>
      <c r="J19" s="33">
        <v>1</v>
      </c>
      <c r="K19" s="32"/>
      <c r="L19" s="32"/>
      <c r="M19" s="37"/>
      <c r="N19" s="35" t="s">
        <v>74</v>
      </c>
      <c r="O19" s="30">
        <v>0.68310000000000004</v>
      </c>
      <c r="P19" s="40" t="s">
        <v>74</v>
      </c>
      <c r="Q19" s="29" t="s">
        <v>77</v>
      </c>
      <c r="R19" s="37" t="s">
        <v>77</v>
      </c>
      <c r="S19" s="15">
        <v>1</v>
      </c>
    </row>
    <row r="20" spans="1:19" ht="107.25" customHeight="1" x14ac:dyDescent="0.35">
      <c r="A20" s="220" t="s">
        <v>85</v>
      </c>
      <c r="B20" s="220"/>
      <c r="C20" s="28" t="s">
        <v>86</v>
      </c>
      <c r="D20" s="29" t="s">
        <v>46</v>
      </c>
      <c r="E20" s="29" t="s">
        <v>47</v>
      </c>
      <c r="F20" s="29" t="s">
        <v>41</v>
      </c>
      <c r="G20" s="30">
        <v>0.12</v>
      </c>
      <c r="H20" s="31">
        <v>4.7</v>
      </c>
      <c r="I20" s="33">
        <v>2.8000000000000001E-2</v>
      </c>
      <c r="J20" s="33">
        <v>1</v>
      </c>
      <c r="K20" s="32"/>
      <c r="L20" s="32"/>
      <c r="M20" s="37"/>
      <c r="N20" s="35" t="s">
        <v>74</v>
      </c>
      <c r="O20" s="30">
        <v>0.67700000000000005</v>
      </c>
      <c r="P20" s="40" t="s">
        <v>74</v>
      </c>
      <c r="Q20" s="29" t="s">
        <v>77</v>
      </c>
      <c r="R20" s="37" t="s">
        <v>77</v>
      </c>
      <c r="S20" s="15">
        <v>0</v>
      </c>
    </row>
    <row r="21" spans="1:19" s="25" customFormat="1" ht="18.75" customHeight="1" x14ac:dyDescent="0.35">
      <c r="B21" s="42"/>
      <c r="M21" s="43"/>
      <c r="P21" s="44"/>
    </row>
    <row r="22" spans="1:19" ht="18.75" customHeight="1" x14ac:dyDescent="0.35"/>
    <row r="23" spans="1:19" ht="18.75" customHeight="1" x14ac:dyDescent="0.35"/>
    <row r="24" spans="1:19" ht="18.75" customHeight="1" x14ac:dyDescent="0.35"/>
    <row r="25" spans="1:19" ht="18.75" customHeight="1" x14ac:dyDescent="0.35"/>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sheetData>
  <autoFilter ref="B6:R6" xr:uid="{00000000-0009-0000-0000-000001000000}"/>
  <mergeCells count="17">
    <mergeCell ref="B3:C3"/>
    <mergeCell ref="B4:C4"/>
    <mergeCell ref="A16:B16"/>
    <mergeCell ref="A17:B17"/>
    <mergeCell ref="A18:B18"/>
    <mergeCell ref="A19:B19"/>
    <mergeCell ref="A20:B20"/>
    <mergeCell ref="A7:B7"/>
    <mergeCell ref="A8:B8"/>
    <mergeCell ref="A6:B6"/>
    <mergeCell ref="A9:B9"/>
    <mergeCell ref="A10:B10"/>
    <mergeCell ref="A11:B11"/>
    <mergeCell ref="A13:B13"/>
    <mergeCell ref="A14:B14"/>
    <mergeCell ref="A15:B15"/>
    <mergeCell ref="A12:B12"/>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34"/>
  <sheetViews>
    <sheetView showGridLines="0" topLeftCell="A2" zoomScale="50" zoomScaleNormal="50" workbookViewId="0">
      <selection activeCell="V17" sqref="V17"/>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25" t="s">
        <v>114</v>
      </c>
      <c r="C2" s="225"/>
      <c r="D2" s="225"/>
      <c r="E2" s="225"/>
      <c r="F2" s="225"/>
      <c r="G2" s="225"/>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5" t="s">
        <v>91</v>
      </c>
      <c r="Y6" s="135" t="s">
        <v>92</v>
      </c>
      <c r="Z6" s="131" t="s">
        <v>93</v>
      </c>
      <c r="AA6" s="7"/>
    </row>
    <row r="7" spans="2:29" ht="16" x14ac:dyDescent="0.4">
      <c r="X7" s="138">
        <v>44652</v>
      </c>
      <c r="Y7" s="136">
        <v>0.16800000000000001</v>
      </c>
      <c r="Z7" s="132">
        <v>1.6799999999999999E-2</v>
      </c>
      <c r="AA7" s="14"/>
      <c r="AB7" s="10"/>
      <c r="AC7" s="10"/>
    </row>
    <row r="8" spans="2:29" ht="16" x14ac:dyDescent="0.4">
      <c r="X8" s="139">
        <v>44682</v>
      </c>
      <c r="Y8" s="137">
        <v>0.16800000000000001</v>
      </c>
      <c r="Z8" s="133">
        <v>1.67E-2</v>
      </c>
      <c r="AC8" s="5"/>
    </row>
    <row r="9" spans="2:29" ht="16" x14ac:dyDescent="0.4">
      <c r="U9" s="13"/>
      <c r="X9" s="138">
        <v>44713</v>
      </c>
      <c r="Y9" s="136">
        <v>0.14899999999999999</v>
      </c>
      <c r="Z9" s="132">
        <v>1.4930000000000001E-2</v>
      </c>
    </row>
    <row r="10" spans="2:29" ht="16" x14ac:dyDescent="0.4">
      <c r="U10" s="7"/>
      <c r="X10" s="139">
        <v>44743</v>
      </c>
      <c r="Y10" s="137">
        <v>0.14000000000000001</v>
      </c>
      <c r="Z10" s="133">
        <v>1.4E-2</v>
      </c>
      <c r="AA10" s="5"/>
    </row>
    <row r="11" spans="2:29" ht="16" x14ac:dyDescent="0.4">
      <c r="X11" s="138">
        <v>44774</v>
      </c>
      <c r="Y11" s="136">
        <v>0.13200000000000001</v>
      </c>
      <c r="Z11" s="132">
        <v>1.32E-2</v>
      </c>
    </row>
    <row r="12" spans="2:29" ht="16" x14ac:dyDescent="0.4">
      <c r="X12" s="139">
        <v>44805</v>
      </c>
      <c r="Y12" s="137">
        <v>0.14000000000000001</v>
      </c>
      <c r="Z12" s="133">
        <v>1.4E-2</v>
      </c>
    </row>
    <row r="13" spans="2:29" ht="16" x14ac:dyDescent="0.4">
      <c r="X13" s="138">
        <v>44835</v>
      </c>
      <c r="Y13" s="136">
        <v>0.13500000000000001</v>
      </c>
      <c r="Z13" s="132">
        <v>1.35E-2</v>
      </c>
    </row>
    <row r="14" spans="2:29" ht="16" x14ac:dyDescent="0.4">
      <c r="X14" s="139">
        <v>44866</v>
      </c>
      <c r="Y14" s="137">
        <v>0.13</v>
      </c>
      <c r="Z14" s="133">
        <v>1.3000000000000001E-2</v>
      </c>
    </row>
    <row r="15" spans="2:29" ht="16" x14ac:dyDescent="0.4">
      <c r="X15" s="138">
        <v>44896</v>
      </c>
      <c r="Y15" s="136">
        <v>0.13200000000000001</v>
      </c>
      <c r="Z15" s="132">
        <v>1.32E-2</v>
      </c>
    </row>
    <row r="16" spans="2:29" ht="16" x14ac:dyDescent="0.4">
      <c r="X16" s="139">
        <v>44927</v>
      </c>
      <c r="Y16" s="137">
        <v>0.13</v>
      </c>
      <c r="Z16" s="133">
        <v>1.2800000000000001E-2</v>
      </c>
    </row>
    <row r="17" spans="24:26" ht="16" x14ac:dyDescent="0.4">
      <c r="X17" s="138">
        <v>44958</v>
      </c>
      <c r="Y17" s="136">
        <v>0.13500000000000001</v>
      </c>
      <c r="Z17" s="132">
        <v>1.3300000000000001E-2</v>
      </c>
    </row>
    <row r="18" spans="24:26" ht="16" x14ac:dyDescent="0.4">
      <c r="X18" s="139">
        <v>44986</v>
      </c>
      <c r="Y18" s="137">
        <v>0.15</v>
      </c>
      <c r="Z18" s="133">
        <v>1.47E-2</v>
      </c>
    </row>
    <row r="19" spans="24:26" ht="16" x14ac:dyDescent="0.4">
      <c r="X19" s="138">
        <v>45017</v>
      </c>
      <c r="Y19" s="136">
        <v>0.15</v>
      </c>
      <c r="Z19" s="132">
        <v>1.47E-2</v>
      </c>
    </row>
    <row r="20" spans="24:26" ht="16" x14ac:dyDescent="0.4">
      <c r="X20" s="139">
        <v>45047</v>
      </c>
      <c r="Y20" s="137">
        <v>0.15</v>
      </c>
      <c r="Z20" s="133">
        <v>1.47E-2</v>
      </c>
    </row>
    <row r="21" spans="24:26" ht="16" x14ac:dyDescent="0.4">
      <c r="X21" s="138">
        <v>45078</v>
      </c>
      <c r="Y21" s="136">
        <v>0.14000000000000001</v>
      </c>
      <c r="Z21" s="132">
        <v>1.38E-2</v>
      </c>
    </row>
    <row r="22" spans="24:26" ht="16" x14ac:dyDescent="0.4">
      <c r="X22" s="139">
        <v>45108</v>
      </c>
      <c r="Y22" s="137">
        <v>0.12</v>
      </c>
      <c r="Z22" s="133">
        <v>1.18E-2</v>
      </c>
    </row>
    <row r="23" spans="24:26" ht="16" x14ac:dyDescent="0.4">
      <c r="X23" s="138">
        <v>45139</v>
      </c>
      <c r="Y23" s="136">
        <v>0.122</v>
      </c>
      <c r="Z23" s="132">
        <v>1.2E-2</v>
      </c>
    </row>
    <row r="24" spans="24:26" ht="16" x14ac:dyDescent="0.4">
      <c r="X24" s="139">
        <v>45170</v>
      </c>
      <c r="Y24" s="137">
        <v>0.12</v>
      </c>
      <c r="Z24" s="133">
        <v>1.18E-2</v>
      </c>
    </row>
    <row r="25" spans="24:26" ht="16" x14ac:dyDescent="0.4">
      <c r="X25" s="138">
        <v>45200</v>
      </c>
      <c r="Y25" s="136">
        <v>0.125</v>
      </c>
      <c r="Z25" s="134">
        <v>1.2307627734694333E-2</v>
      </c>
    </row>
    <row r="26" spans="24:26" ht="16" x14ac:dyDescent="0.4">
      <c r="X26" s="139">
        <v>45231</v>
      </c>
      <c r="Y26" s="137">
        <v>0.125</v>
      </c>
      <c r="Z26" s="140">
        <v>1.2307627734694333E-2</v>
      </c>
    </row>
    <row r="27" spans="24:26" ht="16" x14ac:dyDescent="0.4">
      <c r="X27" s="138">
        <v>45261</v>
      </c>
      <c r="Y27" s="136">
        <v>0.125</v>
      </c>
      <c r="Z27" s="134">
        <v>1.2307627734694333E-2</v>
      </c>
    </row>
    <row r="28" spans="24:26" ht="16" x14ac:dyDescent="0.4">
      <c r="X28" s="139">
        <v>45292</v>
      </c>
      <c r="Y28" s="137">
        <v>0.12</v>
      </c>
      <c r="Z28" s="140">
        <v>1.1823071526691046E-2</v>
      </c>
    </row>
    <row r="29" spans="24:26" ht="16" x14ac:dyDescent="0.4">
      <c r="X29" s="138">
        <v>45323</v>
      </c>
      <c r="Y29" s="136">
        <v>0.12</v>
      </c>
      <c r="Z29" s="134">
        <v>1.18E-2</v>
      </c>
    </row>
    <row r="30" spans="24:26" ht="16" x14ac:dyDescent="0.4">
      <c r="X30" s="139">
        <v>45352</v>
      </c>
      <c r="Y30" s="137">
        <v>0.12</v>
      </c>
      <c r="Z30" s="133">
        <v>1.17E-2</v>
      </c>
    </row>
    <row r="31" spans="24:26" ht="16" x14ac:dyDescent="0.4">
      <c r="X31" s="138">
        <v>45383</v>
      </c>
      <c r="Y31" s="136">
        <v>0.12</v>
      </c>
      <c r="Z31" s="132">
        <v>1.1900000000000001E-2</v>
      </c>
    </row>
    <row r="32" spans="24:26" ht="16" x14ac:dyDescent="0.4">
      <c r="X32" s="138">
        <v>45413</v>
      </c>
      <c r="Y32" s="136">
        <v>0.12</v>
      </c>
      <c r="Z32" s="132">
        <v>1.1900000000000001E-2</v>
      </c>
    </row>
    <row r="33" spans="24:26" ht="16" x14ac:dyDescent="0.4">
      <c r="X33" s="138">
        <v>45444</v>
      </c>
      <c r="Y33" s="136">
        <v>0.18</v>
      </c>
      <c r="Z33" s="132">
        <v>1.7999999999999999E-2</v>
      </c>
    </row>
    <row r="34" spans="24:26" ht="16" x14ac:dyDescent="0.4">
      <c r="X34" s="138">
        <v>45474</v>
      </c>
      <c r="Y34" s="136">
        <v>0.13500000000000001</v>
      </c>
      <c r="Z34" s="132">
        <v>1.34E-2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I28"/>
  <sheetViews>
    <sheetView showGridLines="0" zoomScale="63" zoomScaleNormal="63" workbookViewId="0">
      <selection sqref="A1:XFD3"/>
    </sheetView>
  </sheetViews>
  <sheetFormatPr defaultColWidth="8.81640625" defaultRowHeight="16" x14ac:dyDescent="0.4"/>
  <cols>
    <col min="1" max="1" width="17.36328125" style="1" customWidth="1"/>
    <col min="2" max="2" width="14.1796875" style="2" customWidth="1"/>
    <col min="3" max="3" width="17.08984375" style="1" customWidth="1"/>
    <col min="4" max="4" width="18.81640625" style="1" customWidth="1"/>
    <col min="5" max="5" width="8.81640625" style="1"/>
    <col min="6" max="6" width="21.08984375" style="1" bestFit="1" customWidth="1"/>
    <col min="7" max="7" width="12.90625" style="1" bestFit="1" customWidth="1"/>
    <col min="8" max="9" width="12.36328125" style="1" bestFit="1" customWidth="1"/>
    <col min="10" max="10" width="12.90625" style="1" customWidth="1"/>
    <col min="11" max="11" width="12.90625" style="1" bestFit="1" customWidth="1"/>
    <col min="12" max="13" width="12.36328125" style="1" bestFit="1" customWidth="1"/>
    <col min="14" max="14" width="12" style="1" bestFit="1" customWidth="1"/>
    <col min="15" max="15" width="12.36328125" style="1" bestFit="1" customWidth="1"/>
    <col min="16" max="19" width="12.90625" style="1" bestFit="1" customWidth="1"/>
    <col min="20" max="20" width="12.36328125" style="1" bestFit="1" customWidth="1"/>
    <col min="21" max="22" width="12" style="1" bestFit="1" customWidth="1"/>
    <col min="23" max="23" width="12.90625" style="1" customWidth="1"/>
    <col min="24" max="25" width="12.90625" style="1" bestFit="1" customWidth="1"/>
    <col min="26" max="26" width="12.36328125" style="1" bestFit="1" customWidth="1"/>
    <col min="27" max="27" width="12.90625" style="1" customWidth="1"/>
    <col min="28" max="28" width="12.90625" style="1" bestFit="1" customWidth="1"/>
    <col min="29" max="29" width="10.36328125" style="1" bestFit="1" customWidth="1"/>
    <col min="30" max="30" width="9.81640625" style="1" bestFit="1" customWidth="1"/>
    <col min="31" max="34" width="10.36328125" style="1" bestFit="1" customWidth="1"/>
    <col min="35" max="35" width="9.6328125" style="1" bestFit="1" customWidth="1"/>
    <col min="36" max="16384" width="8.81640625" style="1"/>
  </cols>
  <sheetData>
    <row r="1" spans="2:35" s="24" customFormat="1" x14ac:dyDescent="0.4">
      <c r="B1" s="52"/>
    </row>
    <row r="2" spans="2:35" s="24" customFormat="1" ht="33.65" customHeight="1" x14ac:dyDescent="0.4">
      <c r="B2" s="223" t="s">
        <v>113</v>
      </c>
      <c r="C2" s="223"/>
      <c r="D2" s="223"/>
    </row>
    <row r="3" spans="2:35" s="24" customFormat="1" ht="19.25" customHeight="1" x14ac:dyDescent="0.4">
      <c r="B3" s="52"/>
    </row>
    <row r="4" spans="2:35" ht="28.75" customHeight="1" x14ac:dyDescent="0.4"/>
    <row r="5" spans="2:35" x14ac:dyDescent="0.4">
      <c r="B5" s="226" t="s">
        <v>94</v>
      </c>
      <c r="C5" s="226"/>
      <c r="D5" s="226"/>
      <c r="F5" s="46"/>
      <c r="G5" s="120">
        <v>45474</v>
      </c>
      <c r="H5" s="120">
        <v>45444</v>
      </c>
      <c r="I5" s="120">
        <v>45413</v>
      </c>
      <c r="J5" s="120">
        <v>45383</v>
      </c>
      <c r="K5" s="120">
        <v>45352</v>
      </c>
      <c r="L5" s="120">
        <v>45323</v>
      </c>
      <c r="M5" s="120">
        <v>45292</v>
      </c>
      <c r="N5" s="120">
        <v>45261</v>
      </c>
      <c r="O5" s="120">
        <v>45231</v>
      </c>
      <c r="P5" s="120">
        <v>45200</v>
      </c>
      <c r="Q5" s="120">
        <v>45170</v>
      </c>
      <c r="R5" s="120">
        <v>45139</v>
      </c>
      <c r="S5" s="120">
        <v>45108</v>
      </c>
      <c r="T5" s="120">
        <v>45078</v>
      </c>
      <c r="U5" s="120">
        <v>45047</v>
      </c>
      <c r="V5" s="120">
        <v>45017</v>
      </c>
      <c r="W5" s="120">
        <v>44986</v>
      </c>
      <c r="X5" s="120">
        <v>44958</v>
      </c>
      <c r="Y5" s="120">
        <v>44927</v>
      </c>
      <c r="Z5" s="120">
        <v>44896</v>
      </c>
      <c r="AA5" s="120">
        <v>44866</v>
      </c>
      <c r="AB5" s="120">
        <v>44835</v>
      </c>
      <c r="AC5" s="120">
        <v>44805</v>
      </c>
      <c r="AD5" s="120">
        <v>44774</v>
      </c>
      <c r="AE5" s="120">
        <v>44743</v>
      </c>
      <c r="AF5" s="120">
        <v>44713</v>
      </c>
      <c r="AG5" s="120">
        <v>44682</v>
      </c>
      <c r="AH5" s="120">
        <v>44652</v>
      </c>
      <c r="AI5" s="120">
        <v>44621</v>
      </c>
    </row>
    <row r="6" spans="2:35" ht="18" customHeight="1" x14ac:dyDescent="0.4">
      <c r="B6" s="110" t="s">
        <v>91</v>
      </c>
      <c r="C6" s="115" t="s">
        <v>95</v>
      </c>
      <c r="D6" s="110" t="s">
        <v>96</v>
      </c>
      <c r="F6" s="121" t="s">
        <v>97</v>
      </c>
      <c r="G6" s="53">
        <v>10.084053314213804</v>
      </c>
      <c r="H6" s="53">
        <v>10.025908818475084</v>
      </c>
      <c r="I6" s="53">
        <v>10.119999999999999</v>
      </c>
      <c r="J6" s="53">
        <v>10.101000000000001</v>
      </c>
      <c r="K6" s="53">
        <v>10.141999999999999</v>
      </c>
      <c r="L6" s="53">
        <v>10.127000000000001</v>
      </c>
      <c r="M6" s="53">
        <v>10.15</v>
      </c>
      <c r="N6" s="53">
        <v>10.147</v>
      </c>
      <c r="O6" s="53">
        <v>10.16</v>
      </c>
      <c r="P6" s="53">
        <v>10.156000000000001</v>
      </c>
      <c r="Q6" s="53">
        <v>10.151</v>
      </c>
      <c r="R6" s="53">
        <v>10.146000000000001</v>
      </c>
      <c r="S6" s="53">
        <v>10.135999999999999</v>
      </c>
      <c r="T6" s="53">
        <v>10.156000000000001</v>
      </c>
      <c r="U6" s="53">
        <v>10.231999999999999</v>
      </c>
      <c r="V6" s="53">
        <v>10.178000000000001</v>
      </c>
      <c r="W6" s="53">
        <v>10.215</v>
      </c>
      <c r="X6" s="53">
        <v>10.204000000000001</v>
      </c>
      <c r="Y6" s="53">
        <v>10.212</v>
      </c>
      <c r="Z6" s="53">
        <v>10.352</v>
      </c>
      <c r="AA6" s="53">
        <v>9.9190000000000005</v>
      </c>
      <c r="AB6" s="53">
        <v>9.9359999999999999</v>
      </c>
      <c r="AC6" s="53">
        <v>10.06</v>
      </c>
      <c r="AD6" s="53">
        <v>10.006</v>
      </c>
      <c r="AE6" s="53">
        <v>10.005000000000001</v>
      </c>
      <c r="AF6" s="53">
        <v>10.003</v>
      </c>
      <c r="AG6" s="53">
        <v>10.007999999999999</v>
      </c>
      <c r="AH6" s="53">
        <v>10.004</v>
      </c>
      <c r="AI6" s="53">
        <v>9.9380000000000006</v>
      </c>
    </row>
    <row r="7" spans="2:35" x14ac:dyDescent="0.4">
      <c r="B7" s="111">
        <v>44835</v>
      </c>
      <c r="C7" s="116">
        <v>98</v>
      </c>
      <c r="D7" s="112">
        <v>505365.76000000001</v>
      </c>
      <c r="F7" s="121" t="s">
        <v>98</v>
      </c>
      <c r="G7" s="54">
        <v>10.54</v>
      </c>
      <c r="H7" s="54">
        <v>10.35999965667725</v>
      </c>
      <c r="I7" s="54">
        <v>10.25</v>
      </c>
      <c r="J7" s="54">
        <v>10.1</v>
      </c>
      <c r="K7" s="54">
        <v>10.029999999999999</v>
      </c>
      <c r="L7" s="54">
        <v>10</v>
      </c>
      <c r="M7" s="54">
        <v>10.1</v>
      </c>
      <c r="N7" s="54">
        <v>10.18</v>
      </c>
      <c r="O7" s="54">
        <v>9.8800000000000008</v>
      </c>
      <c r="P7" s="54">
        <v>10.14</v>
      </c>
      <c r="Q7" s="54">
        <v>10.09</v>
      </c>
      <c r="R7" s="54">
        <v>10.26</v>
      </c>
      <c r="S7" s="54">
        <v>10.47</v>
      </c>
      <c r="T7" s="54">
        <v>10.25</v>
      </c>
      <c r="U7" s="54">
        <v>10.18</v>
      </c>
      <c r="V7" s="54">
        <v>9.6999999999999993</v>
      </c>
      <c r="W7" s="54">
        <v>9.9700000000000006</v>
      </c>
      <c r="X7" s="54">
        <v>10.27</v>
      </c>
      <c r="Y7" s="54">
        <v>10.5</v>
      </c>
      <c r="Z7" s="54">
        <v>10.8</v>
      </c>
      <c r="AA7" s="54">
        <v>10.119999999999999</v>
      </c>
      <c r="AB7" s="54">
        <v>10.49</v>
      </c>
      <c r="AC7" s="51"/>
      <c r="AD7" s="51"/>
      <c r="AE7" s="51"/>
      <c r="AF7" s="51"/>
      <c r="AG7" s="51"/>
      <c r="AH7" s="51"/>
      <c r="AI7" s="51"/>
    </row>
    <row r="8" spans="2:35" x14ac:dyDescent="0.4">
      <c r="B8" s="113">
        <v>44866</v>
      </c>
      <c r="C8" s="117">
        <v>1092</v>
      </c>
      <c r="D8" s="114">
        <v>1007357.79</v>
      </c>
      <c r="F8" s="2"/>
      <c r="G8" s="2"/>
      <c r="H8" s="2"/>
    </row>
    <row r="9" spans="2:35" x14ac:dyDescent="0.4">
      <c r="B9" s="111">
        <v>44896</v>
      </c>
      <c r="C9" s="116">
        <v>436</v>
      </c>
      <c r="D9" s="112">
        <v>407368.71</v>
      </c>
    </row>
    <row r="10" spans="2:35" x14ac:dyDescent="0.4">
      <c r="B10" s="113">
        <v>44927</v>
      </c>
      <c r="C10" s="118">
        <v>428</v>
      </c>
      <c r="D10" s="114">
        <v>8422438.2899999991</v>
      </c>
      <c r="F10" s="3"/>
      <c r="G10" s="3"/>
      <c r="H10" s="3"/>
    </row>
    <row r="11" spans="2:35" x14ac:dyDescent="0.4">
      <c r="B11" s="111">
        <v>44958</v>
      </c>
      <c r="C11" s="116">
        <v>469</v>
      </c>
      <c r="D11" s="112">
        <v>234280.07</v>
      </c>
    </row>
    <row r="12" spans="2:35" x14ac:dyDescent="0.4">
      <c r="B12" s="113">
        <v>44986</v>
      </c>
      <c r="C12" s="117">
        <v>1186</v>
      </c>
      <c r="D12" s="114">
        <v>471466.68</v>
      </c>
    </row>
    <row r="13" spans="2:35" x14ac:dyDescent="0.4">
      <c r="B13" s="111">
        <v>45017</v>
      </c>
      <c r="C13" s="119">
        <v>2627</v>
      </c>
      <c r="D13" s="112">
        <v>2434667</v>
      </c>
    </row>
    <row r="14" spans="2:35" x14ac:dyDescent="0.4">
      <c r="B14" s="113">
        <v>45047</v>
      </c>
      <c r="C14" s="117">
        <v>10622</v>
      </c>
      <c r="D14" s="114">
        <v>3207443.76</v>
      </c>
    </row>
    <row r="15" spans="2:35" x14ac:dyDescent="0.4">
      <c r="B15" s="111">
        <v>45078</v>
      </c>
      <c r="C15" s="119">
        <v>9923</v>
      </c>
      <c r="D15" s="112">
        <v>7051253.3700000001</v>
      </c>
    </row>
    <row r="16" spans="2:35"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1">
        <v>45413</v>
      </c>
      <c r="C26" s="119">
        <v>11930</v>
      </c>
      <c r="D26" s="112">
        <v>12975314.42</v>
      </c>
    </row>
    <row r="27" spans="2:4" x14ac:dyDescent="0.4">
      <c r="B27" s="111">
        <v>45444</v>
      </c>
      <c r="C27" s="119">
        <v>17217</v>
      </c>
      <c r="D27" s="112">
        <v>5555459.8300000001</v>
      </c>
    </row>
    <row r="28" spans="2:4" x14ac:dyDescent="0.4">
      <c r="B28" s="111">
        <v>45474</v>
      </c>
      <c r="C28" s="119">
        <v>20207</v>
      </c>
      <c r="D28" s="112">
        <v>6218191.9900000002</v>
      </c>
    </row>
  </sheetData>
  <mergeCells count="2">
    <mergeCell ref="B5:D5"/>
    <mergeCell ref="B2:D2"/>
  </mergeCells>
  <pageMargins left="0.511811024" right="0.511811024" top="0.78740157499999996" bottom="0.78740157499999996" header="0.31496062000000002" footer="0.31496062000000002"/>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72" zoomScaleNormal="72" workbookViewId="0">
      <selection sqref="A1:XFD4"/>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28" t="s">
        <v>100</v>
      </c>
      <c r="C2" s="229"/>
      <c r="D2" s="229"/>
    </row>
    <row r="3" spans="2:19" s="45" customFormat="1" x14ac:dyDescent="0.35">
      <c r="B3" s="229"/>
      <c r="C3" s="229"/>
      <c r="D3" s="229"/>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27" t="s">
        <v>99</v>
      </c>
      <c r="C6" s="227"/>
      <c r="D6" s="1"/>
      <c r="E6" s="108"/>
      <c r="F6" s="1"/>
      <c r="G6" s="1"/>
      <c r="H6" s="1"/>
      <c r="I6" s="1"/>
      <c r="J6" s="1"/>
      <c r="K6" s="1"/>
      <c r="L6" s="1"/>
      <c r="M6" s="1"/>
      <c r="N6" s="1"/>
      <c r="O6" s="1"/>
      <c r="P6" s="1"/>
    </row>
    <row r="7" spans="2:19" ht="28.75" customHeight="1" x14ac:dyDescent="0.4">
      <c r="B7" s="122" t="s">
        <v>91</v>
      </c>
      <c r="C7" s="123" t="s">
        <v>100</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35" spans="2:16" ht="18.5" x14ac:dyDescent="0.5">
      <c r="B35" s="127">
        <v>45444</v>
      </c>
      <c r="C35" s="124">
        <v>9792</v>
      </c>
    </row>
    <row r="36" spans="2:16" ht="18.5" x14ac:dyDescent="0.5">
      <c r="B36" s="127">
        <v>45474</v>
      </c>
      <c r="C36" s="124">
        <v>10783</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dimension ref="A1:BE35"/>
  <sheetViews>
    <sheetView showGridLines="0" zoomScale="80" zoomScaleNormal="80" workbookViewId="0">
      <selection activeCell="AS24" sqref="AS24"/>
    </sheetView>
  </sheetViews>
  <sheetFormatPr defaultColWidth="8.81640625" defaultRowHeight="14.5" x14ac:dyDescent="0.35"/>
  <cols>
    <col min="1" max="1" width="10.453125" bestFit="1" customWidth="1"/>
    <col min="2" max="2" width="48.26953125" bestFit="1" customWidth="1"/>
    <col min="3" max="3" width="14.81640625" customWidth="1"/>
    <col min="4" max="4" width="15.81640625" customWidth="1"/>
    <col min="5" max="5" width="14.81640625" customWidth="1"/>
    <col min="6" max="6" width="15.81640625" customWidth="1"/>
    <col min="7" max="7" width="19.1796875" customWidth="1"/>
    <col min="8" max="12" width="15.81640625" customWidth="1"/>
    <col min="13" max="22" width="16.81640625" customWidth="1"/>
    <col min="23" max="23" width="15.54296875" customWidth="1"/>
    <col min="24" max="24" width="15.81640625" customWidth="1"/>
    <col min="25" max="25" width="15" customWidth="1"/>
    <col min="26" max="26" width="16" customWidth="1"/>
    <col min="27" max="27" width="15.81640625" customWidth="1"/>
    <col min="28" max="31" width="16.81640625" customWidth="1"/>
    <col min="32" max="32" width="17.1796875" bestFit="1" customWidth="1"/>
    <col min="33" max="33" width="18" bestFit="1" customWidth="1"/>
    <col min="34" max="35" width="18" customWidth="1"/>
    <col min="36" max="36" width="16" customWidth="1"/>
    <col min="37" max="37" width="16" bestFit="1" customWidth="1"/>
    <col min="38" max="38" width="14.453125" bestFit="1" customWidth="1"/>
    <col min="39" max="39" width="16" bestFit="1" customWidth="1"/>
    <col min="40" max="40" width="12.453125" bestFit="1" customWidth="1"/>
    <col min="41" max="41" width="13.81640625" bestFit="1" customWidth="1"/>
    <col min="42" max="42" width="9.54296875" bestFit="1" customWidth="1"/>
    <col min="49" max="49" width="11.54296875" bestFit="1" customWidth="1"/>
  </cols>
  <sheetData>
    <row r="1" spans="2:46" s="24" customFormat="1" ht="16" x14ac:dyDescent="0.4">
      <c r="B1" s="52"/>
    </row>
    <row r="2" spans="2:46" s="24" customFormat="1" ht="33.65" customHeight="1" x14ac:dyDescent="0.4">
      <c r="B2" s="223" t="s">
        <v>136</v>
      </c>
      <c r="C2" s="223"/>
      <c r="D2" s="223"/>
    </row>
    <row r="3" spans="2:46" s="24" customFormat="1" ht="19.25" customHeight="1" x14ac:dyDescent="0.4">
      <c r="B3" s="52"/>
    </row>
    <row r="4" spans="2:46" s="1" customFormat="1" ht="16" x14ac:dyDescent="0.4">
      <c r="C4" s="2"/>
      <c r="D4" s="2"/>
      <c r="E4" s="2"/>
      <c r="AG4"/>
      <c r="AH4"/>
      <c r="AI4"/>
      <c r="AJ4"/>
      <c r="AK4"/>
      <c r="AL4"/>
      <c r="AM4"/>
      <c r="AN4"/>
      <c r="AO4"/>
      <c r="AP4"/>
      <c r="AQ4"/>
      <c r="AR4"/>
      <c r="AS4"/>
      <c r="AT4"/>
    </row>
    <row r="5" spans="2:46" s="1" customFormat="1" ht="16.5" thickBot="1" x14ac:dyDescent="0.45">
      <c r="C5" s="2"/>
      <c r="D5" s="2"/>
      <c r="E5" s="2"/>
      <c r="AG5"/>
      <c r="AH5"/>
      <c r="AI5"/>
      <c r="AJ5"/>
      <c r="AK5"/>
      <c r="AL5"/>
      <c r="AM5"/>
      <c r="AN5"/>
      <c r="AO5"/>
      <c r="AP5"/>
      <c r="AQ5"/>
      <c r="AR5"/>
      <c r="AS5"/>
      <c r="AT5"/>
    </row>
    <row r="6" spans="2:46" s="1" customFormat="1" ht="16.5" thickBot="1" x14ac:dyDescent="0.45">
      <c r="B6" s="201" t="s">
        <v>153</v>
      </c>
      <c r="C6" s="202">
        <v>44621</v>
      </c>
      <c r="D6" s="202" t="s">
        <v>154</v>
      </c>
      <c r="E6" s="202" t="s">
        <v>155</v>
      </c>
      <c r="F6" s="202">
        <v>44713</v>
      </c>
      <c r="G6" s="202">
        <v>44743</v>
      </c>
      <c r="H6" s="202">
        <v>44774</v>
      </c>
      <c r="I6" s="202">
        <v>44805</v>
      </c>
      <c r="J6" s="202">
        <v>44835</v>
      </c>
      <c r="K6" s="202">
        <v>44866</v>
      </c>
      <c r="L6" s="202">
        <v>44896</v>
      </c>
      <c r="M6" s="202">
        <v>44927</v>
      </c>
      <c r="N6" s="202">
        <v>44958</v>
      </c>
      <c r="O6" s="202">
        <v>44986</v>
      </c>
      <c r="P6" s="202">
        <v>45017</v>
      </c>
      <c r="Q6" s="202">
        <v>45047</v>
      </c>
      <c r="R6" s="202">
        <v>45078</v>
      </c>
      <c r="S6" s="202">
        <v>45108</v>
      </c>
      <c r="T6" s="202" t="s">
        <v>156</v>
      </c>
      <c r="U6" s="202" t="s">
        <v>157</v>
      </c>
      <c r="V6" s="202" t="s">
        <v>158</v>
      </c>
      <c r="W6" s="202" t="s">
        <v>159</v>
      </c>
      <c r="X6" s="202" t="s">
        <v>160</v>
      </c>
      <c r="Y6" s="202" t="s">
        <v>161</v>
      </c>
      <c r="Z6" s="202" t="s">
        <v>162</v>
      </c>
      <c r="AA6" s="202" t="s">
        <v>163</v>
      </c>
      <c r="AB6" s="202" t="s">
        <v>164</v>
      </c>
      <c r="AC6" s="202" t="s">
        <v>165</v>
      </c>
      <c r="AD6" s="204" t="s">
        <v>171</v>
      </c>
      <c r="AE6" s="204" t="s">
        <v>172</v>
      </c>
      <c r="AF6" s="203" t="s">
        <v>166</v>
      </c>
      <c r="AG6"/>
      <c r="AH6"/>
      <c r="AI6"/>
      <c r="AJ6"/>
      <c r="AK6"/>
      <c r="AL6"/>
      <c r="AM6"/>
      <c r="AN6"/>
      <c r="AO6"/>
      <c r="AP6"/>
      <c r="AQ6"/>
      <c r="AR6"/>
      <c r="AS6"/>
      <c r="AT6"/>
    </row>
    <row r="7" spans="2:46" s="3" customFormat="1" ht="16.5" thickBot="1" x14ac:dyDescent="0.45">
      <c r="B7" s="181" t="s">
        <v>167</v>
      </c>
      <c r="C7" s="182">
        <v>1407.27</v>
      </c>
      <c r="D7" s="182">
        <v>626928.26</v>
      </c>
      <c r="E7" s="182">
        <v>791046.40706999903</v>
      </c>
      <c r="F7" s="182">
        <v>863508.2600000262</v>
      </c>
      <c r="G7" s="182">
        <v>880527.29738989798</v>
      </c>
      <c r="H7" s="182">
        <v>891358.33751729794</v>
      </c>
      <c r="I7" s="182">
        <v>1745994.9618711388</v>
      </c>
      <c r="J7" s="182">
        <v>1327691.9650378202</v>
      </c>
      <c r="K7" s="182">
        <v>1497662.186939999</v>
      </c>
      <c r="L7" s="182">
        <v>2093293.8962800074</v>
      </c>
      <c r="M7" s="182">
        <v>3092122.1305083991</v>
      </c>
      <c r="N7" s="182">
        <v>2622478.5099999998</v>
      </c>
      <c r="O7" s="182">
        <v>2945970.6643110993</v>
      </c>
      <c r="P7" s="182">
        <v>2538480.9700498823</v>
      </c>
      <c r="Q7" s="182">
        <v>3692826.1061908011</v>
      </c>
      <c r="R7" s="182">
        <v>2881383.7800000003</v>
      </c>
      <c r="S7" s="182">
        <v>3133909.4800000112</v>
      </c>
      <c r="T7" s="182">
        <v>3445289.3099999996</v>
      </c>
      <c r="U7" s="182">
        <v>3246551.7680496592</v>
      </c>
      <c r="V7" s="182">
        <v>3544977.6049855361</v>
      </c>
      <c r="W7" s="182">
        <v>3633641.3499999996</v>
      </c>
      <c r="X7" s="182">
        <v>2463328.2748716222</v>
      </c>
      <c r="Y7" s="182">
        <v>3035390.6146319644</v>
      </c>
      <c r="Z7" s="182">
        <v>2938430.9560000002</v>
      </c>
      <c r="AA7" s="182">
        <v>3142095.8117758296</v>
      </c>
      <c r="AB7" s="182">
        <v>3068516.2472921521</v>
      </c>
      <c r="AC7" s="182">
        <v>3718001.1889875983</v>
      </c>
      <c r="AD7" s="182">
        <v>2342822.2045487654</v>
      </c>
      <c r="AE7" s="182">
        <v>4273744.9017966958</v>
      </c>
      <c r="AF7" s="183">
        <f t="shared" ref="AF7:AF24" si="0">SUM(C7:AE7)</f>
        <v>70479380.716106221</v>
      </c>
      <c r="AG7"/>
      <c r="AH7"/>
      <c r="AI7"/>
      <c r="AJ7"/>
      <c r="AK7"/>
      <c r="AL7"/>
      <c r="AM7"/>
      <c r="AN7"/>
      <c r="AO7"/>
      <c r="AP7"/>
      <c r="AQ7"/>
      <c r="AR7"/>
      <c r="AS7"/>
      <c r="AT7"/>
    </row>
    <row r="8" spans="2:46" s="1" customFormat="1" ht="16" x14ac:dyDescent="0.4">
      <c r="B8" s="185" t="s">
        <v>168</v>
      </c>
      <c r="C8" s="186">
        <v>0</v>
      </c>
      <c r="D8" s="186">
        <v>559667.64</v>
      </c>
      <c r="E8" s="186">
        <v>367264.86</v>
      </c>
      <c r="F8" s="186">
        <v>268732.93</v>
      </c>
      <c r="G8" s="186">
        <v>294695.51748733153</v>
      </c>
      <c r="H8" s="186">
        <v>161664.34045454097</v>
      </c>
      <c r="I8" s="186">
        <v>731519.07097020652</v>
      </c>
      <c r="J8" s="186">
        <v>537280.73794927145</v>
      </c>
      <c r="K8" s="186">
        <v>625107.90382557723</v>
      </c>
      <c r="L8" s="186">
        <v>9695.0499999999993</v>
      </c>
      <c r="M8" s="186">
        <v>1095440.4706203211</v>
      </c>
      <c r="N8" s="186">
        <v>537104.37120000005</v>
      </c>
      <c r="O8" s="186">
        <v>579130.88</v>
      </c>
      <c r="P8" s="186">
        <v>242076.46917040099</v>
      </c>
      <c r="Q8" s="186">
        <v>1278914.3807999999</v>
      </c>
      <c r="R8" s="186">
        <v>446522.92120000004</v>
      </c>
      <c r="S8" s="186">
        <v>592080</v>
      </c>
      <c r="T8" s="186">
        <v>845541.04</v>
      </c>
      <c r="U8" s="186">
        <v>591980.38</v>
      </c>
      <c r="V8" s="186">
        <v>771885</v>
      </c>
      <c r="W8" s="186">
        <v>937829.82</v>
      </c>
      <c r="X8" s="186">
        <v>0</v>
      </c>
      <c r="Y8" s="186">
        <v>620000</v>
      </c>
      <c r="Z8" s="186">
        <v>550000</v>
      </c>
      <c r="AA8" s="186">
        <v>610000</v>
      </c>
      <c r="AB8" s="186">
        <v>960000</v>
      </c>
      <c r="AC8" s="186">
        <v>610000</v>
      </c>
      <c r="AD8" s="186">
        <v>0</v>
      </c>
      <c r="AE8" s="186">
        <v>2100000</v>
      </c>
      <c r="AF8" s="205">
        <f t="shared" si="0"/>
        <v>16924133.783677652</v>
      </c>
      <c r="AG8"/>
      <c r="AH8"/>
      <c r="AI8"/>
      <c r="AJ8"/>
      <c r="AK8"/>
      <c r="AL8"/>
      <c r="AM8"/>
      <c r="AN8"/>
      <c r="AO8"/>
      <c r="AP8"/>
      <c r="AQ8"/>
      <c r="AR8"/>
      <c r="AS8"/>
      <c r="AT8"/>
    </row>
    <row r="9" spans="2:46" s="1" customFormat="1" ht="16" x14ac:dyDescent="0.4">
      <c r="B9" s="187" t="s">
        <v>116</v>
      </c>
      <c r="C9" s="188">
        <v>0</v>
      </c>
      <c r="D9" s="188">
        <v>559667.64</v>
      </c>
      <c r="E9" s="188">
        <v>367264.86</v>
      </c>
      <c r="F9" s="188">
        <v>268732.93</v>
      </c>
      <c r="G9" s="188">
        <v>294695.51748733153</v>
      </c>
      <c r="H9" s="188">
        <v>161664.34045454097</v>
      </c>
      <c r="I9" s="188">
        <v>731519.07097020652</v>
      </c>
      <c r="J9" s="188">
        <v>537280.73794927145</v>
      </c>
      <c r="K9" s="188">
        <v>625107.90382557723</v>
      </c>
      <c r="L9" s="188">
        <v>9695.0499999999993</v>
      </c>
      <c r="M9" s="188">
        <v>1095440.4706203211</v>
      </c>
      <c r="N9" s="188">
        <v>537104.37120000005</v>
      </c>
      <c r="O9" s="188">
        <v>579130.88</v>
      </c>
      <c r="P9" s="188">
        <v>242076.46917040099</v>
      </c>
      <c r="Q9" s="188">
        <v>1278914.3807999999</v>
      </c>
      <c r="R9" s="188">
        <v>446522.92120000004</v>
      </c>
      <c r="S9" s="188">
        <v>592080</v>
      </c>
      <c r="T9" s="188">
        <v>845541.04</v>
      </c>
      <c r="U9" s="188">
        <v>591980.38</v>
      </c>
      <c r="V9" s="188">
        <v>771885</v>
      </c>
      <c r="W9" s="188">
        <v>937829.82</v>
      </c>
      <c r="X9" s="188">
        <v>0</v>
      </c>
      <c r="Y9" s="188">
        <v>620000</v>
      </c>
      <c r="Z9" s="188">
        <v>550000</v>
      </c>
      <c r="AA9" s="188">
        <v>610000</v>
      </c>
      <c r="AB9" s="188">
        <v>960000</v>
      </c>
      <c r="AC9" s="188">
        <v>610000</v>
      </c>
      <c r="AD9" s="188">
        <v>0</v>
      </c>
      <c r="AE9" s="188">
        <v>2100000</v>
      </c>
      <c r="AF9" s="206">
        <f t="shared" si="0"/>
        <v>16924133.783677652</v>
      </c>
      <c r="AG9"/>
      <c r="AH9"/>
      <c r="AI9"/>
      <c r="AJ9"/>
      <c r="AK9"/>
      <c r="AL9"/>
      <c r="AM9"/>
      <c r="AN9"/>
      <c r="AO9"/>
      <c r="AP9"/>
      <c r="AQ9"/>
      <c r="AR9"/>
      <c r="AS9"/>
      <c r="AT9"/>
    </row>
    <row r="10" spans="2:46" s="1" customFormat="1" ht="16" x14ac:dyDescent="0.4">
      <c r="B10" s="185" t="s">
        <v>117</v>
      </c>
      <c r="C10" s="186">
        <v>0</v>
      </c>
      <c r="D10" s="186">
        <v>54297.32</v>
      </c>
      <c r="E10" s="186">
        <v>332603.26706999901</v>
      </c>
      <c r="F10" s="186">
        <v>445806.66</v>
      </c>
      <c r="G10" s="186">
        <v>392943.39738992066</v>
      </c>
      <c r="H10" s="186">
        <v>532271.12101730006</v>
      </c>
      <c r="I10" s="186">
        <v>457205.60258031072</v>
      </c>
      <c r="J10" s="186">
        <v>559077.40717783081</v>
      </c>
      <c r="K10" s="186">
        <v>657670.28693999897</v>
      </c>
      <c r="L10" s="186">
        <v>902905.00999999989</v>
      </c>
      <c r="M10" s="186">
        <v>1238069.4277584874</v>
      </c>
      <c r="N10" s="186">
        <v>1242899.3999999999</v>
      </c>
      <c r="O10" s="186">
        <v>1551049.594311099</v>
      </c>
      <c r="P10" s="186">
        <v>1563721.3737698814</v>
      </c>
      <c r="Q10" s="186">
        <v>1870604.5528008011</v>
      </c>
      <c r="R10" s="186">
        <v>1679011.9800000002</v>
      </c>
      <c r="S10" s="186">
        <v>1693594.4800000004</v>
      </c>
      <c r="T10" s="186">
        <v>1794156.5099999998</v>
      </c>
      <c r="U10" s="186">
        <v>1736837.1780496589</v>
      </c>
      <c r="V10" s="186">
        <v>2034140.5449855363</v>
      </c>
      <c r="W10" s="186">
        <v>1977917.2199999997</v>
      </c>
      <c r="X10" s="186">
        <v>1943361.144871623</v>
      </c>
      <c r="Y10" s="186">
        <v>1669282.4926319644</v>
      </c>
      <c r="Z10" s="186">
        <v>1928263.74</v>
      </c>
      <c r="AA10" s="186">
        <v>1809450.7679886343</v>
      </c>
      <c r="AB10" s="186">
        <v>1682408.4282821501</v>
      </c>
      <c r="AC10" s="186">
        <v>2323854.3000000003</v>
      </c>
      <c r="AD10" s="186">
        <v>1541665.0923087683</v>
      </c>
      <c r="AE10" s="186">
        <v>2023452.9812766977</v>
      </c>
      <c r="AF10" s="205">
        <f t="shared" si="0"/>
        <v>37638521.281210653</v>
      </c>
      <c r="AG10"/>
      <c r="AH10"/>
      <c r="AI10"/>
      <c r="AJ10"/>
      <c r="AK10"/>
      <c r="AL10"/>
      <c r="AM10"/>
      <c r="AN10"/>
      <c r="AO10"/>
      <c r="AP10"/>
      <c r="AQ10"/>
      <c r="AR10"/>
      <c r="AS10"/>
      <c r="AT10"/>
    </row>
    <row r="11" spans="2:46" s="1" customFormat="1" ht="16" x14ac:dyDescent="0.4">
      <c r="B11" s="187" t="s">
        <v>118</v>
      </c>
      <c r="C11" s="188">
        <v>0</v>
      </c>
      <c r="D11" s="188">
        <v>0</v>
      </c>
      <c r="E11" s="188">
        <v>87917.26</v>
      </c>
      <c r="F11" s="188">
        <v>256299.11</v>
      </c>
      <c r="G11" s="188">
        <v>286467.82738992001</v>
      </c>
      <c r="H11" s="188">
        <v>389781.98</v>
      </c>
      <c r="I11" s="188">
        <v>414304.9</v>
      </c>
      <c r="J11" s="188">
        <v>530060.41</v>
      </c>
      <c r="K11" s="188">
        <v>571479.67999999993</v>
      </c>
      <c r="L11" s="188">
        <v>604270.85999999987</v>
      </c>
      <c r="M11" s="188">
        <v>920756.23</v>
      </c>
      <c r="N11" s="188">
        <v>1009819.2299999999</v>
      </c>
      <c r="O11" s="188">
        <v>929011.46</v>
      </c>
      <c r="P11" s="188">
        <v>1177407.46</v>
      </c>
      <c r="Q11" s="188">
        <v>1161219.6600000004</v>
      </c>
      <c r="R11" s="188">
        <v>1305553.4800000002</v>
      </c>
      <c r="S11" s="188">
        <v>1575739.1300000004</v>
      </c>
      <c r="T11" s="188">
        <v>1689848.9399999997</v>
      </c>
      <c r="U11" s="188">
        <v>1694833.74</v>
      </c>
      <c r="V11" s="188">
        <v>1698552.63</v>
      </c>
      <c r="W11" s="188">
        <v>1739362.0799999998</v>
      </c>
      <c r="X11" s="188">
        <v>1830229.52</v>
      </c>
      <c r="Y11" s="188">
        <v>1462758.20741235</v>
      </c>
      <c r="Z11" s="188">
        <v>1440022.97</v>
      </c>
      <c r="AA11" s="188">
        <v>1485753.9579223001</v>
      </c>
      <c r="AB11" s="188">
        <v>1445771.5082821501</v>
      </c>
      <c r="AC11" s="188">
        <v>2286803.9500000002</v>
      </c>
      <c r="AD11" s="188">
        <v>1463457.4999999998</v>
      </c>
      <c r="AE11" s="188">
        <v>1454044.22</v>
      </c>
      <c r="AF11" s="206">
        <f t="shared" si="0"/>
        <v>30911527.901006714</v>
      </c>
      <c r="AG11"/>
      <c r="AH11"/>
      <c r="AI11"/>
      <c r="AJ11"/>
      <c r="AK11"/>
      <c r="AL11"/>
      <c r="AM11"/>
      <c r="AN11"/>
      <c r="AO11"/>
      <c r="AP11"/>
      <c r="AQ11"/>
      <c r="AR11"/>
      <c r="AS11"/>
      <c r="AT11"/>
    </row>
    <row r="12" spans="2:46" s="1" customFormat="1" ht="16" x14ac:dyDescent="0.4">
      <c r="B12" s="187" t="s">
        <v>119</v>
      </c>
      <c r="C12" s="188">
        <v>0</v>
      </c>
      <c r="D12" s="188">
        <v>54297.32</v>
      </c>
      <c r="E12" s="188">
        <v>244686.007069999</v>
      </c>
      <c r="F12" s="188">
        <v>189507.55</v>
      </c>
      <c r="G12" s="188">
        <v>106475.57000000065</v>
      </c>
      <c r="H12" s="188">
        <v>142489.14101730002</v>
      </c>
      <c r="I12" s="188">
        <v>42900.702580310688</v>
      </c>
      <c r="J12" s="188">
        <v>29016.997177830832</v>
      </c>
      <c r="K12" s="188">
        <v>86190.606939998994</v>
      </c>
      <c r="L12" s="188">
        <v>298634.15000000002</v>
      </c>
      <c r="M12" s="188">
        <v>317313.19775848754</v>
      </c>
      <c r="N12" s="188">
        <v>233080.17</v>
      </c>
      <c r="O12" s="188">
        <v>622038.13431109919</v>
      </c>
      <c r="P12" s="188">
        <v>386313.91376988153</v>
      </c>
      <c r="Q12" s="188">
        <v>709384.89280080062</v>
      </c>
      <c r="R12" s="188">
        <v>373458.5</v>
      </c>
      <c r="S12" s="188">
        <v>117855.35</v>
      </c>
      <c r="T12" s="188">
        <v>104307.57</v>
      </c>
      <c r="U12" s="188">
        <v>42003.4380496589</v>
      </c>
      <c r="V12" s="188">
        <v>335587.91498553636</v>
      </c>
      <c r="W12" s="188">
        <v>238555.14</v>
      </c>
      <c r="X12" s="188">
        <v>113131.624871623</v>
      </c>
      <c r="Y12" s="188">
        <v>206524.28521961439</v>
      </c>
      <c r="Z12" s="188">
        <v>488240.77</v>
      </c>
      <c r="AA12" s="188">
        <v>323696.8100663342</v>
      </c>
      <c r="AB12" s="188">
        <v>236636.91999999998</v>
      </c>
      <c r="AC12" s="188">
        <v>37050.35</v>
      </c>
      <c r="AD12" s="188">
        <v>78207.592308768537</v>
      </c>
      <c r="AE12" s="188">
        <v>569408.76127669774</v>
      </c>
      <c r="AF12" s="206">
        <f t="shared" si="0"/>
        <v>6726993.38020394</v>
      </c>
      <c r="AG12"/>
      <c r="AH12"/>
      <c r="AI12"/>
      <c r="AJ12"/>
      <c r="AK12"/>
      <c r="AL12"/>
      <c r="AM12"/>
      <c r="AN12"/>
      <c r="AO12"/>
      <c r="AP12"/>
      <c r="AQ12"/>
      <c r="AR12"/>
      <c r="AS12"/>
      <c r="AT12"/>
    </row>
    <row r="13" spans="2:46" s="1" customFormat="1" ht="16" x14ac:dyDescent="0.4">
      <c r="B13" s="185" t="s">
        <v>120</v>
      </c>
      <c r="C13" s="186">
        <v>0</v>
      </c>
      <c r="D13" s="186">
        <v>0</v>
      </c>
      <c r="E13" s="186">
        <v>62735.14</v>
      </c>
      <c r="F13" s="186">
        <v>124954.99</v>
      </c>
      <c r="G13" s="186">
        <v>133304.48251266847</v>
      </c>
      <c r="H13" s="186">
        <v>136991.009545459</v>
      </c>
      <c r="I13" s="186">
        <v>130383.7290297935</v>
      </c>
      <c r="J13" s="186">
        <v>77094.712050728529</v>
      </c>
      <c r="K13" s="186">
        <v>101744.6385744228</v>
      </c>
      <c r="L13" s="186">
        <v>102894.772332621</v>
      </c>
      <c r="M13" s="186">
        <v>104559.52937967885</v>
      </c>
      <c r="N13" s="186">
        <v>110895.62879999998</v>
      </c>
      <c r="O13" s="186">
        <v>154869.12</v>
      </c>
      <c r="P13" s="186">
        <v>67995.630829599002</v>
      </c>
      <c r="Q13" s="186">
        <v>55485.619199999994</v>
      </c>
      <c r="R13" s="186">
        <v>100995.62880000001</v>
      </c>
      <c r="S13" s="186">
        <v>180593.35</v>
      </c>
      <c r="T13" s="186">
        <v>122663.64</v>
      </c>
      <c r="U13" s="186">
        <v>78768.740000000005</v>
      </c>
      <c r="V13" s="186">
        <v>70682.759999999995</v>
      </c>
      <c r="W13" s="186">
        <v>73667.92</v>
      </c>
      <c r="X13" s="186">
        <v>73077.81</v>
      </c>
      <c r="Y13" s="186">
        <v>67198</v>
      </c>
      <c r="Z13" s="186">
        <v>73903.92</v>
      </c>
      <c r="AA13" s="186">
        <v>0</v>
      </c>
      <c r="AB13" s="186">
        <v>73289.759999999995</v>
      </c>
      <c r="AC13" s="186">
        <v>68883.936000000002</v>
      </c>
      <c r="AD13" s="186">
        <v>0</v>
      </c>
      <c r="AE13" s="186">
        <v>0</v>
      </c>
      <c r="AF13" s="205">
        <f t="shared" si="0"/>
        <v>2347634.467054971</v>
      </c>
      <c r="AG13"/>
      <c r="AH13"/>
      <c r="AI13"/>
      <c r="AJ13"/>
      <c r="AK13"/>
      <c r="AL13"/>
      <c r="AM13"/>
      <c r="AN13"/>
      <c r="AO13"/>
      <c r="AP13"/>
      <c r="AQ13"/>
      <c r="AR13"/>
      <c r="AS13"/>
      <c r="AT13"/>
    </row>
    <row r="14" spans="2:46" s="1" customFormat="1" ht="16" x14ac:dyDescent="0.4">
      <c r="B14" s="187" t="s">
        <v>121</v>
      </c>
      <c r="C14" s="188">
        <v>0</v>
      </c>
      <c r="D14" s="188">
        <v>0</v>
      </c>
      <c r="E14" s="188">
        <v>62735.14</v>
      </c>
      <c r="F14" s="188">
        <v>124954.99</v>
      </c>
      <c r="G14" s="188">
        <v>133304.48251266847</v>
      </c>
      <c r="H14" s="188">
        <v>136991.009545459</v>
      </c>
      <c r="I14" s="188">
        <v>130383.7290297935</v>
      </c>
      <c r="J14" s="188">
        <v>77094.712050728529</v>
      </c>
      <c r="K14" s="188">
        <v>101744.6385744228</v>
      </c>
      <c r="L14" s="188">
        <v>102894.772332621</v>
      </c>
      <c r="M14" s="188">
        <v>104559.52937967885</v>
      </c>
      <c r="N14" s="188">
        <v>110895.62879999998</v>
      </c>
      <c r="O14" s="188">
        <v>154869.12</v>
      </c>
      <c r="P14" s="188">
        <v>67995.630829599002</v>
      </c>
      <c r="Q14" s="188">
        <v>55485.619199999994</v>
      </c>
      <c r="R14" s="188">
        <v>100995.62880000001</v>
      </c>
      <c r="S14" s="188">
        <v>180593.35</v>
      </c>
      <c r="T14" s="188">
        <v>122663.64</v>
      </c>
      <c r="U14" s="188">
        <v>78768.740000000005</v>
      </c>
      <c r="V14" s="188">
        <v>70682.759999999995</v>
      </c>
      <c r="W14" s="188">
        <v>73667.92</v>
      </c>
      <c r="X14" s="188">
        <v>73077.81</v>
      </c>
      <c r="Y14" s="188">
        <v>67198</v>
      </c>
      <c r="Z14" s="188">
        <v>73903.92</v>
      </c>
      <c r="AA14" s="188">
        <v>0</v>
      </c>
      <c r="AB14" s="188">
        <v>73289.759999999995</v>
      </c>
      <c r="AC14" s="188">
        <v>68883.936000000002</v>
      </c>
      <c r="AD14" s="188">
        <v>0</v>
      </c>
      <c r="AE14" s="188">
        <v>0</v>
      </c>
      <c r="AF14" s="206">
        <f t="shared" si="0"/>
        <v>2347634.467054971</v>
      </c>
      <c r="AG14"/>
      <c r="AH14"/>
      <c r="AI14"/>
      <c r="AJ14"/>
      <c r="AK14"/>
      <c r="AL14"/>
      <c r="AM14"/>
      <c r="AN14"/>
      <c r="AO14"/>
      <c r="AP14"/>
      <c r="AQ14"/>
      <c r="AR14"/>
      <c r="AS14"/>
      <c r="AT14"/>
    </row>
    <row r="15" spans="2:46" s="1" customFormat="1" ht="16" x14ac:dyDescent="0.4">
      <c r="B15" s="185" t="s">
        <v>122</v>
      </c>
      <c r="C15" s="186">
        <v>0</v>
      </c>
      <c r="D15" s="186">
        <v>0</v>
      </c>
      <c r="E15" s="186">
        <v>0</v>
      </c>
      <c r="F15" s="186">
        <v>0</v>
      </c>
      <c r="G15" s="186">
        <v>0</v>
      </c>
      <c r="H15" s="186">
        <v>0</v>
      </c>
      <c r="I15" s="186">
        <v>353716.61</v>
      </c>
      <c r="J15" s="186">
        <v>89386.240000000005</v>
      </c>
      <c r="K15" s="186">
        <v>80530.837599999999</v>
      </c>
      <c r="L15" s="186">
        <v>957064.69766737893</v>
      </c>
      <c r="M15" s="186">
        <v>468293.42274999997</v>
      </c>
      <c r="N15" s="186">
        <v>615293.5</v>
      </c>
      <c r="O15" s="186">
        <v>558974.66</v>
      </c>
      <c r="P15" s="186">
        <v>650235.22000000009</v>
      </c>
      <c r="Q15" s="186">
        <v>416702.88</v>
      </c>
      <c r="R15" s="186">
        <v>549192.37</v>
      </c>
      <c r="S15" s="186">
        <v>506956.21000000008</v>
      </c>
      <c r="T15" s="186">
        <v>549171.82000000007</v>
      </c>
      <c r="U15" s="186">
        <v>734657.20000000007</v>
      </c>
      <c r="V15" s="186">
        <v>627701.05000000005</v>
      </c>
      <c r="W15" s="186">
        <v>619053.32999999996</v>
      </c>
      <c r="X15" s="186">
        <v>407781.33999999904</v>
      </c>
      <c r="Y15" s="186">
        <v>624409.78200000001</v>
      </c>
      <c r="Z15" s="186">
        <v>359056.25599999999</v>
      </c>
      <c r="AA15" s="186">
        <v>646342.15378720209</v>
      </c>
      <c r="AB15" s="186">
        <v>265235.92224000097</v>
      </c>
      <c r="AC15" s="186">
        <v>596461.58661760006</v>
      </c>
      <c r="AD15" s="186">
        <v>628365.04639999988</v>
      </c>
      <c r="AE15" s="186">
        <v>0</v>
      </c>
      <c r="AF15" s="205">
        <f t="shared" si="0"/>
        <v>11304582.135062179</v>
      </c>
      <c r="AG15"/>
      <c r="AH15"/>
      <c r="AI15"/>
      <c r="AJ15"/>
      <c r="AK15"/>
      <c r="AL15"/>
      <c r="AM15"/>
      <c r="AN15"/>
      <c r="AO15"/>
      <c r="AP15"/>
      <c r="AQ15"/>
      <c r="AR15"/>
      <c r="AS15"/>
      <c r="AT15"/>
    </row>
    <row r="16" spans="2:46" s="1" customFormat="1" ht="16" x14ac:dyDescent="0.4">
      <c r="B16" s="189" t="s">
        <v>123</v>
      </c>
      <c r="C16" s="190">
        <v>1407.27</v>
      </c>
      <c r="D16" s="190">
        <v>12963.3</v>
      </c>
      <c r="E16" s="190">
        <v>28443.14</v>
      </c>
      <c r="F16" s="190">
        <v>24013.680000026201</v>
      </c>
      <c r="G16" s="190">
        <v>59583.8999999773</v>
      </c>
      <c r="H16" s="190">
        <v>60431.866499998003</v>
      </c>
      <c r="I16" s="190">
        <v>73169.949290827906</v>
      </c>
      <c r="J16" s="190">
        <v>64852.867859989397</v>
      </c>
      <c r="K16" s="190">
        <v>32608.519999999997</v>
      </c>
      <c r="L16" s="190">
        <v>120734.36628000741</v>
      </c>
      <c r="M16" s="190">
        <v>185759.27999991199</v>
      </c>
      <c r="N16" s="190">
        <v>116285.61</v>
      </c>
      <c r="O16" s="190">
        <v>101946.41</v>
      </c>
      <c r="P16" s="190">
        <v>14452.276280000806</v>
      </c>
      <c r="Q16" s="190">
        <v>71118.673390000171</v>
      </c>
      <c r="R16" s="190">
        <v>105660.88</v>
      </c>
      <c r="S16" s="190">
        <v>160685.44000001065</v>
      </c>
      <c r="T16" s="190">
        <v>133756.29999999999</v>
      </c>
      <c r="U16" s="190">
        <v>104308.27</v>
      </c>
      <c r="V16" s="190">
        <v>40568.25</v>
      </c>
      <c r="W16" s="190">
        <v>25173.06</v>
      </c>
      <c r="X16" s="190">
        <v>39107.980000000003</v>
      </c>
      <c r="Y16" s="190">
        <v>54500.34</v>
      </c>
      <c r="Z16" s="190">
        <v>27207.040000000001</v>
      </c>
      <c r="AA16" s="190">
        <v>76302.889999993102</v>
      </c>
      <c r="AB16" s="190">
        <v>87582.136770001103</v>
      </c>
      <c r="AC16" s="190">
        <v>118801.3663699977</v>
      </c>
      <c r="AD16" s="190">
        <v>172792.06583999732</v>
      </c>
      <c r="AE16" s="190">
        <v>150291.92051999809</v>
      </c>
      <c r="AF16" s="207">
        <f t="shared" si="0"/>
        <v>2264509.0491007376</v>
      </c>
      <c r="AG16"/>
      <c r="AH16"/>
      <c r="AI16"/>
      <c r="AJ16"/>
      <c r="AK16"/>
      <c r="AL16"/>
      <c r="AM16"/>
      <c r="AN16"/>
      <c r="AO16"/>
      <c r="AP16"/>
      <c r="AQ16"/>
      <c r="AR16"/>
      <c r="AS16"/>
      <c r="AT16"/>
    </row>
    <row r="17" spans="1:57" s="1" customFormat="1" ht="16.5" thickBot="1" x14ac:dyDescent="0.45">
      <c r="B17" s="181" t="s">
        <v>124</v>
      </c>
      <c r="C17" s="182">
        <v>-88603.619999999981</v>
      </c>
      <c r="D17" s="182">
        <v>-53014.069999999992</v>
      </c>
      <c r="E17" s="182">
        <v>-52414.559999999998</v>
      </c>
      <c r="F17" s="182">
        <v>-30522.54</v>
      </c>
      <c r="G17" s="182">
        <v>-30726.48</v>
      </c>
      <c r="H17" s="182">
        <v>-31049.200000000001</v>
      </c>
      <c r="I17" s="182">
        <v>-39814.910000000003</v>
      </c>
      <c r="J17" s="182">
        <v>-209158.37</v>
      </c>
      <c r="K17" s="182">
        <v>-149514.07999999999</v>
      </c>
      <c r="L17" s="182">
        <v>-453044.61</v>
      </c>
      <c r="M17" s="182">
        <v>-764707.24999999907</v>
      </c>
      <c r="N17" s="182">
        <v>-311715.31000000006</v>
      </c>
      <c r="O17" s="182">
        <v>-114523.62000000001</v>
      </c>
      <c r="P17" s="182">
        <v>-339532.52</v>
      </c>
      <c r="Q17" s="182">
        <v>-1351528.88</v>
      </c>
      <c r="R17" s="182">
        <v>-220006.8</v>
      </c>
      <c r="S17" s="182">
        <v>-1189271.9518429998</v>
      </c>
      <c r="T17" s="182">
        <v>-247847.61</v>
      </c>
      <c r="U17" s="182">
        <v>-500126.11000000004</v>
      </c>
      <c r="V17" s="182">
        <v>-498125.45</v>
      </c>
      <c r="W17" s="182">
        <v>-289555.81</v>
      </c>
      <c r="X17" s="182">
        <v>-304455.11</v>
      </c>
      <c r="Y17" s="182">
        <v>-293886.64</v>
      </c>
      <c r="Z17" s="182">
        <v>-345274.37</v>
      </c>
      <c r="AA17" s="182">
        <v>-269033.90000000002</v>
      </c>
      <c r="AB17" s="182">
        <v>-394349.29</v>
      </c>
      <c r="AC17" s="182">
        <v>-766867.34</v>
      </c>
      <c r="AD17" s="182">
        <v>-1464294.4550000001</v>
      </c>
      <c r="AE17" s="182">
        <v>-295948.83999999997</v>
      </c>
      <c r="AF17" s="183">
        <f t="shared" si="0"/>
        <v>-11098913.696843</v>
      </c>
      <c r="AG17"/>
      <c r="AH17"/>
      <c r="AI17"/>
      <c r="AJ17"/>
      <c r="AK17"/>
      <c r="AL17"/>
      <c r="AM17"/>
      <c r="AN17"/>
      <c r="AO17"/>
      <c r="AP17"/>
      <c r="AQ17"/>
      <c r="AR17"/>
      <c r="AS17"/>
      <c r="AT17"/>
    </row>
    <row r="18" spans="1:57" s="1" customFormat="1" ht="16" x14ac:dyDescent="0.4">
      <c r="B18" s="187" t="s">
        <v>125</v>
      </c>
      <c r="C18" s="188">
        <v>0</v>
      </c>
      <c r="D18" s="188">
        <v>-32458.739999999998</v>
      </c>
      <c r="E18" s="188">
        <v>-16983.2</v>
      </c>
      <c r="F18" s="188">
        <v>-19019.759999999998</v>
      </c>
      <c r="G18" s="188">
        <v>-29794.55</v>
      </c>
      <c r="H18" s="188">
        <v>-29754.799999999999</v>
      </c>
      <c r="I18" s="188">
        <v>-32433.57</v>
      </c>
      <c r="J18" s="188">
        <v>-37673.379999999997</v>
      </c>
      <c r="K18" s="188">
        <v>-78680.349999999991</v>
      </c>
      <c r="L18" s="188">
        <v>-402523.94</v>
      </c>
      <c r="M18" s="188">
        <v>-155031.18</v>
      </c>
      <c r="N18" s="188">
        <v>-292546.66000000003</v>
      </c>
      <c r="O18" s="188">
        <v>-101651.91</v>
      </c>
      <c r="P18" s="188">
        <v>-223131.94</v>
      </c>
      <c r="Q18" s="188">
        <v>-176758.30000000002</v>
      </c>
      <c r="R18" s="188">
        <v>-216489.75</v>
      </c>
      <c r="S18" s="188">
        <v>-207373.27000000002</v>
      </c>
      <c r="T18" s="188">
        <v>-244070.15999999997</v>
      </c>
      <c r="U18" s="188">
        <v>-292480.76000000007</v>
      </c>
      <c r="V18" s="188">
        <v>-256031.11000000002</v>
      </c>
      <c r="W18" s="188">
        <v>-268342.55</v>
      </c>
      <c r="X18" s="188">
        <v>-257623.27000000002</v>
      </c>
      <c r="Y18" s="188">
        <v>-257749.44</v>
      </c>
      <c r="Z18" s="188">
        <v>-282723.05</v>
      </c>
      <c r="AA18" s="188">
        <v>-248901.65</v>
      </c>
      <c r="AB18" s="188">
        <v>-269176.74</v>
      </c>
      <c r="AC18" s="188">
        <v>-294824.82</v>
      </c>
      <c r="AD18" s="188">
        <v>-282473.78999999998</v>
      </c>
      <c r="AE18" s="188">
        <v>-270930.71999999997</v>
      </c>
      <c r="AF18" s="207">
        <f t="shared" si="0"/>
        <v>-5277633.3599999994</v>
      </c>
      <c r="AG18"/>
      <c r="AH18"/>
      <c r="AI18"/>
      <c r="AJ18"/>
      <c r="AK18"/>
      <c r="AL18"/>
      <c r="AM18"/>
      <c r="AN18"/>
      <c r="AO18"/>
      <c r="AP18"/>
      <c r="AQ18"/>
      <c r="AR18"/>
      <c r="AS18"/>
      <c r="AT18"/>
    </row>
    <row r="19" spans="1:57" s="1" customFormat="1" ht="16" x14ac:dyDescent="0.4">
      <c r="B19" s="187" t="s">
        <v>126</v>
      </c>
      <c r="C19" s="188">
        <v>0</v>
      </c>
      <c r="D19" s="188">
        <v>0</v>
      </c>
      <c r="E19" s="188">
        <v>0</v>
      </c>
      <c r="F19" s="188">
        <v>0</v>
      </c>
      <c r="G19" s="188">
        <v>0</v>
      </c>
      <c r="H19" s="188">
        <v>0</v>
      </c>
      <c r="I19" s="188">
        <v>0</v>
      </c>
      <c r="J19" s="188">
        <v>0</v>
      </c>
      <c r="K19" s="188">
        <v>0</v>
      </c>
      <c r="L19" s="188">
        <v>0</v>
      </c>
      <c r="M19" s="188">
        <v>-580273.75</v>
      </c>
      <c r="N19" s="188">
        <v>0</v>
      </c>
      <c r="O19" s="188">
        <v>0</v>
      </c>
      <c r="P19" s="188">
        <v>0</v>
      </c>
      <c r="Q19" s="188">
        <v>-999684.22</v>
      </c>
      <c r="R19" s="188">
        <v>0</v>
      </c>
      <c r="S19" s="188">
        <v>-932287.61</v>
      </c>
      <c r="T19" s="188">
        <v>0</v>
      </c>
      <c r="U19" s="188">
        <v>0</v>
      </c>
      <c r="V19" s="188">
        <v>0</v>
      </c>
      <c r="W19" s="188">
        <v>0</v>
      </c>
      <c r="X19" s="188">
        <v>0</v>
      </c>
      <c r="Y19" s="188">
        <v>0</v>
      </c>
      <c r="Z19" s="188">
        <v>0</v>
      </c>
      <c r="AA19" s="188">
        <v>0</v>
      </c>
      <c r="AB19" s="188">
        <v>0</v>
      </c>
      <c r="AC19" s="188">
        <v>0</v>
      </c>
      <c r="AD19" s="188">
        <v>-1140804.68</v>
      </c>
      <c r="AE19" s="188">
        <v>0</v>
      </c>
      <c r="AF19" s="207">
        <f t="shared" si="0"/>
        <v>-3653050.26</v>
      </c>
      <c r="AG19"/>
      <c r="AH19"/>
      <c r="AI19"/>
      <c r="AJ19"/>
      <c r="AK19"/>
      <c r="AL19"/>
      <c r="AM19"/>
      <c r="AN19"/>
      <c r="AO19"/>
      <c r="AP19"/>
      <c r="AQ19"/>
      <c r="AR19"/>
      <c r="AS19"/>
      <c r="AT19"/>
    </row>
    <row r="20" spans="1:57" s="1" customFormat="1" ht="16" x14ac:dyDescent="0.4">
      <c r="B20" s="187" t="s">
        <v>127</v>
      </c>
      <c r="C20" s="188">
        <v>-88603.619999999981</v>
      </c>
      <c r="D20" s="188">
        <v>-20555.329999999998</v>
      </c>
      <c r="E20" s="188">
        <v>-35431.360000000001</v>
      </c>
      <c r="F20" s="188">
        <v>-11502.78</v>
      </c>
      <c r="G20" s="188">
        <v>-931.93000000000006</v>
      </c>
      <c r="H20" s="188">
        <v>-1294.4000000000001</v>
      </c>
      <c r="I20" s="188">
        <v>-7381.34</v>
      </c>
      <c r="J20" s="188">
        <v>-171484.99</v>
      </c>
      <c r="K20" s="188">
        <v>-70833.73</v>
      </c>
      <c r="L20" s="188">
        <v>-50520.67</v>
      </c>
      <c r="M20" s="188">
        <v>-29402.319999999134</v>
      </c>
      <c r="N20" s="188">
        <v>-19168.650000000001</v>
      </c>
      <c r="O20" s="188">
        <v>-12871.710000000001</v>
      </c>
      <c r="P20" s="188">
        <v>-116400.58</v>
      </c>
      <c r="Q20" s="188">
        <v>-175086.35999999996</v>
      </c>
      <c r="R20" s="188">
        <v>-3517.05</v>
      </c>
      <c r="S20" s="188">
        <v>-49611.071842999998</v>
      </c>
      <c r="T20" s="188">
        <v>-3777.45</v>
      </c>
      <c r="U20" s="188">
        <v>-207645.34999999998</v>
      </c>
      <c r="V20" s="188">
        <v>-242094.34</v>
      </c>
      <c r="W20" s="188">
        <v>-21213.26</v>
      </c>
      <c r="X20" s="188">
        <v>-46831.839999999997</v>
      </c>
      <c r="Y20" s="188">
        <v>-36137.200000000004</v>
      </c>
      <c r="Z20" s="188">
        <v>-62551.319999999992</v>
      </c>
      <c r="AA20" s="188">
        <v>-20132.25</v>
      </c>
      <c r="AB20" s="188">
        <v>-125172.54999999999</v>
      </c>
      <c r="AC20" s="188">
        <v>-472042.51999999996</v>
      </c>
      <c r="AD20" s="188">
        <v>-41015.985000000001</v>
      </c>
      <c r="AE20" s="188">
        <v>-25018.12</v>
      </c>
      <c r="AF20" s="207">
        <f t="shared" si="0"/>
        <v>-2168230.0768429991</v>
      </c>
      <c r="AG20"/>
      <c r="AH20"/>
      <c r="AI20"/>
      <c r="AJ20"/>
      <c r="AK20"/>
      <c r="AL20"/>
      <c r="AM20"/>
      <c r="AN20"/>
      <c r="AO20"/>
      <c r="AP20"/>
      <c r="AQ20"/>
      <c r="AR20"/>
      <c r="AS20"/>
      <c r="AT20"/>
    </row>
    <row r="21" spans="1:57" s="1" customFormat="1" ht="16" x14ac:dyDescent="0.4">
      <c r="B21" s="187" t="s">
        <v>128</v>
      </c>
      <c r="C21" s="188">
        <v>0</v>
      </c>
      <c r="D21" s="188">
        <v>0</v>
      </c>
      <c r="E21" s="188">
        <v>0</v>
      </c>
      <c r="F21" s="188">
        <v>0</v>
      </c>
      <c r="G21" s="188">
        <v>0</v>
      </c>
      <c r="H21" s="188">
        <v>0</v>
      </c>
      <c r="I21" s="188">
        <v>0</v>
      </c>
      <c r="J21" s="188">
        <v>-612045.02</v>
      </c>
      <c r="K21" s="188">
        <v>-250380</v>
      </c>
      <c r="L21" s="188">
        <v>-250380</v>
      </c>
      <c r="M21" s="188">
        <v>-1061619.19</v>
      </c>
      <c r="N21" s="188">
        <v>0</v>
      </c>
      <c r="O21" s="188">
        <v>-52234.3</v>
      </c>
      <c r="P21" s="188">
        <v>-194522.17</v>
      </c>
      <c r="Q21" s="188">
        <v>0</v>
      </c>
      <c r="R21" s="188">
        <v>-94734.3</v>
      </c>
      <c r="S21" s="188">
        <v>-196552.48</v>
      </c>
      <c r="T21" s="188">
        <v>-14040.41</v>
      </c>
      <c r="U21" s="188">
        <v>-40000</v>
      </c>
      <c r="V21" s="188">
        <v>-182512.47</v>
      </c>
      <c r="W21" s="188">
        <v>-239145.06</v>
      </c>
      <c r="X21" s="188">
        <v>-35290.240000000005</v>
      </c>
      <c r="Y21" s="188">
        <v>-60000</v>
      </c>
      <c r="Z21" s="188">
        <v>-35384.6</v>
      </c>
      <c r="AA21" s="188">
        <v>0</v>
      </c>
      <c r="AB21" s="188">
        <v>0</v>
      </c>
      <c r="AC21" s="188">
        <v>0</v>
      </c>
      <c r="AD21" s="188">
        <v>-113591.20999999999</v>
      </c>
      <c r="AE21" s="188">
        <v>-23852.62</v>
      </c>
      <c r="AF21" s="207">
        <f t="shared" si="0"/>
        <v>-3456284.0700000003</v>
      </c>
      <c r="AG21"/>
      <c r="AH21"/>
      <c r="AI21"/>
      <c r="AJ21"/>
      <c r="AK21"/>
      <c r="AL21"/>
      <c r="AM21"/>
      <c r="AN21"/>
      <c r="AO21"/>
      <c r="AP21"/>
      <c r="AQ21"/>
      <c r="AR21"/>
      <c r="AS21"/>
      <c r="AT21"/>
    </row>
    <row r="22" spans="1:57" s="1" customFormat="1" ht="16.5" thickBot="1" x14ac:dyDescent="0.45">
      <c r="B22" s="181" t="s">
        <v>135</v>
      </c>
      <c r="C22" s="190"/>
      <c r="D22" s="190"/>
      <c r="E22" s="190"/>
      <c r="F22" s="190"/>
      <c r="G22" s="190"/>
      <c r="H22" s="190"/>
      <c r="I22" s="190"/>
      <c r="J22" s="190"/>
      <c r="K22" s="190"/>
      <c r="L22" s="190"/>
      <c r="M22" s="190"/>
      <c r="N22" s="190"/>
      <c r="O22" s="190"/>
      <c r="P22" s="190"/>
      <c r="Q22" s="190"/>
      <c r="R22" s="190"/>
      <c r="S22" s="190"/>
      <c r="T22" s="190"/>
      <c r="U22" s="190"/>
      <c r="V22" s="190"/>
      <c r="W22" s="190"/>
      <c r="X22" s="182">
        <v>3739498.5099999979</v>
      </c>
      <c r="Y22" s="182">
        <v>-162996.4346319586</v>
      </c>
      <c r="Z22" s="182">
        <v>-73675.246000014711</v>
      </c>
      <c r="AA22" s="182">
        <v>-278140.32177579263</v>
      </c>
      <c r="AB22" s="182">
        <v>-840607.06729213381</v>
      </c>
      <c r="AC22" s="182">
        <v>498108.73701267876</v>
      </c>
      <c r="AD22" s="182">
        <v>966522.20045136032</v>
      </c>
      <c r="AE22" s="182">
        <v>509696.93820322305</v>
      </c>
      <c r="AF22" s="212">
        <f t="shared" si="0"/>
        <v>4358407.3159673605</v>
      </c>
      <c r="AG22"/>
      <c r="AH22"/>
      <c r="AI22"/>
      <c r="AJ22"/>
      <c r="AK22"/>
      <c r="AL22"/>
      <c r="AM22"/>
      <c r="AN22"/>
      <c r="AO22"/>
      <c r="AP22"/>
      <c r="AQ22"/>
      <c r="AR22"/>
      <c r="AS22"/>
      <c r="AT22"/>
    </row>
    <row r="23" spans="1:57" s="1" customFormat="1" ht="16.5" thickBot="1" x14ac:dyDescent="0.45">
      <c r="B23" s="181" t="s">
        <v>173</v>
      </c>
      <c r="C23" s="182"/>
      <c r="D23" s="182"/>
      <c r="E23" s="182"/>
      <c r="F23" s="182"/>
      <c r="G23" s="182"/>
      <c r="H23" s="182"/>
      <c r="I23" s="182"/>
      <c r="L23" s="211"/>
      <c r="X23" s="182">
        <v>40691119.93</v>
      </c>
      <c r="Y23" s="182">
        <v>6318006.0500000035</v>
      </c>
      <c r="Z23" s="182">
        <v>2519481.3399999854</v>
      </c>
      <c r="AA23" s="182">
        <v>2594921.5900000371</v>
      </c>
      <c r="AB23" s="182">
        <v>1833559.8900000183</v>
      </c>
      <c r="AC23" s="182">
        <v>3449242.5860002772</v>
      </c>
      <c r="AD23" s="182">
        <v>1845049.9500001257</v>
      </c>
      <c r="AE23" s="182">
        <v>4487492.999999919</v>
      </c>
      <c r="AF23" s="183">
        <f t="shared" si="0"/>
        <v>63738874.336000361</v>
      </c>
      <c r="AG23"/>
      <c r="AH23"/>
      <c r="AI23"/>
      <c r="AJ23"/>
      <c r="AK23"/>
      <c r="AL23"/>
      <c r="AM23"/>
      <c r="AN23"/>
      <c r="AO23"/>
      <c r="AP23"/>
      <c r="AQ23"/>
      <c r="AR23"/>
      <c r="AS23"/>
      <c r="AT23"/>
    </row>
    <row r="24" spans="1:57" s="1" customFormat="1" ht="16.5" thickBot="1" x14ac:dyDescent="0.45">
      <c r="A24" s="184"/>
      <c r="B24" s="181" t="s">
        <v>174</v>
      </c>
      <c r="C24" s="182">
        <v>-87196.349999999977</v>
      </c>
      <c r="D24" s="182">
        <v>573914.19000000006</v>
      </c>
      <c r="E24" s="182">
        <v>738631.84706999897</v>
      </c>
      <c r="F24" s="182">
        <v>832985.72000002617</v>
      </c>
      <c r="G24" s="182">
        <v>849800.817389898</v>
      </c>
      <c r="H24" s="182">
        <v>860309.13751729799</v>
      </c>
      <c r="I24" s="182">
        <v>1706180.0518711389</v>
      </c>
      <c r="J24" s="182">
        <v>1118533.5950378203</v>
      </c>
      <c r="K24" s="182">
        <v>1348148.1069399989</v>
      </c>
      <c r="L24" s="182">
        <v>1640249.2862800076</v>
      </c>
      <c r="M24" s="182">
        <v>2327414.8805084</v>
      </c>
      <c r="N24" s="182">
        <v>2310763.1999999997</v>
      </c>
      <c r="O24" s="182">
        <v>2831447.0443110992</v>
      </c>
      <c r="P24" s="182">
        <v>2198948.4500498823</v>
      </c>
      <c r="Q24" s="182">
        <v>2341297.2261908012</v>
      </c>
      <c r="R24" s="182">
        <v>2661376.9800000004</v>
      </c>
      <c r="S24" s="182">
        <v>1944637.5281570114</v>
      </c>
      <c r="T24" s="182">
        <v>3197441.6999999997</v>
      </c>
      <c r="U24" s="182">
        <v>2746425.6580496593</v>
      </c>
      <c r="V24" s="182">
        <v>3046852.1549855359</v>
      </c>
      <c r="W24" s="182">
        <v>3344085.5399999996</v>
      </c>
      <c r="X24" s="182">
        <v>2158873.1648716223</v>
      </c>
      <c r="Y24" s="182">
        <v>2741503.9746319642</v>
      </c>
      <c r="Z24" s="182">
        <v>2593156.5860000001</v>
      </c>
      <c r="AA24" s="182">
        <v>2873061.9117758297</v>
      </c>
      <c r="AB24" s="194">
        <v>2674166.9572921521</v>
      </c>
      <c r="AC24" s="194">
        <v>2951133.8489875984</v>
      </c>
      <c r="AD24" s="194">
        <v>878527.74954876537</v>
      </c>
      <c r="AE24" s="194">
        <v>3977796.0617966959</v>
      </c>
      <c r="AF24" s="213">
        <f t="shared" si="0"/>
        <v>59380467.019263208</v>
      </c>
      <c r="AG24"/>
      <c r="AH24"/>
      <c r="AI24"/>
      <c r="AJ24"/>
      <c r="AK24"/>
      <c r="AL24"/>
      <c r="AM24"/>
      <c r="AN24"/>
      <c r="AO24"/>
      <c r="AP24"/>
      <c r="AQ24"/>
      <c r="AR24"/>
      <c r="AS24"/>
      <c r="AT24"/>
    </row>
    <row r="25" spans="1:57" s="1" customFormat="1" ht="16" x14ac:dyDescent="0.4">
      <c r="A25" s="184"/>
      <c r="B25" s="214"/>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6"/>
      <c r="AG25"/>
      <c r="AH25"/>
      <c r="AI25"/>
      <c r="AJ25"/>
      <c r="AK25"/>
      <c r="AL25"/>
      <c r="AM25"/>
      <c r="AN25"/>
      <c r="AO25"/>
      <c r="AP25"/>
      <c r="AQ25"/>
      <c r="AR25"/>
      <c r="AS25"/>
      <c r="AT25"/>
    </row>
    <row r="26" spans="1:57" s="1" customFormat="1" ht="16" x14ac:dyDescent="0.4">
      <c r="A26" s="184"/>
      <c r="B26" s="214"/>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6"/>
      <c r="AG26"/>
      <c r="AH26"/>
      <c r="AI26"/>
      <c r="AJ26"/>
      <c r="AK26"/>
      <c r="AL26"/>
      <c r="AM26"/>
      <c r="AN26"/>
      <c r="AO26"/>
      <c r="AP26"/>
      <c r="AQ26"/>
      <c r="AR26"/>
      <c r="AS26"/>
      <c r="AT26"/>
    </row>
    <row r="27" spans="1:57" s="1" customFormat="1" ht="16" x14ac:dyDescent="0.4">
      <c r="B27" s="196" t="s">
        <v>134</v>
      </c>
      <c r="C27" s="190">
        <v>-87196.349999999977</v>
      </c>
      <c r="D27" s="190">
        <v>64038.790000000095</v>
      </c>
      <c r="E27" s="190">
        <v>71414.767069998896</v>
      </c>
      <c r="F27" s="190">
        <v>71831.857070025173</v>
      </c>
      <c r="G27" s="190">
        <v>48900.694459923194</v>
      </c>
      <c r="H27" s="190">
        <v>54214.541977221146</v>
      </c>
      <c r="I27" s="190">
        <v>399498.71384835988</v>
      </c>
      <c r="J27" s="190">
        <v>96226.208886180073</v>
      </c>
      <c r="K27" s="190">
        <v>75227.705826178892</v>
      </c>
      <c r="L27" s="190">
        <v>75223.860476177884</v>
      </c>
      <c r="M27" s="190">
        <v>178228.50098457746</v>
      </c>
      <c r="N27" s="190">
        <v>179027.2209845772</v>
      </c>
      <c r="O27" s="190">
        <v>443847.0652956767</v>
      </c>
      <c r="P27" s="190">
        <v>76168.315345559269</v>
      </c>
      <c r="Q27" s="190">
        <v>-261081.92846363923</v>
      </c>
      <c r="R27" s="190">
        <v>-261185.07626363914</v>
      </c>
      <c r="S27" s="190">
        <v>-989756.82810662757</v>
      </c>
      <c r="T27" s="190">
        <v>-510077.89810662763</v>
      </c>
      <c r="U27" s="190">
        <v>-436861.52005696809</v>
      </c>
      <c r="V27" s="190">
        <v>-174602.3650714322</v>
      </c>
      <c r="W27" s="190">
        <v>384890.17492856737</v>
      </c>
      <c r="X27" s="190">
        <v>-260772.66819981067</v>
      </c>
      <c r="Y27" s="190">
        <v>3326298.6918001934</v>
      </c>
      <c r="Z27" s="190">
        <v>3053577.5518001788</v>
      </c>
      <c r="AA27" s="190">
        <v>2856296.661800216</v>
      </c>
      <c r="AB27" s="190">
        <v>1897654.0718002343</v>
      </c>
      <c r="AC27" s="190">
        <v>2554694.1778005115</v>
      </c>
      <c r="AD27" s="190">
        <v>211440.40780063742</v>
      </c>
      <c r="AE27" s="190">
        <v>1557705.6178005561</v>
      </c>
      <c r="AF27" s="207" t="s">
        <v>77</v>
      </c>
      <c r="AG27"/>
      <c r="AH27"/>
      <c r="AI27"/>
      <c r="AJ27"/>
      <c r="AK27"/>
      <c r="AL27"/>
      <c r="AM27"/>
      <c r="AN27"/>
      <c r="AO27"/>
      <c r="AP27"/>
      <c r="AQ27"/>
      <c r="AR27"/>
      <c r="AS27"/>
      <c r="AT27"/>
    </row>
    <row r="28" spans="1:57" s="1" customFormat="1" ht="16.5" thickBot="1" x14ac:dyDescent="0.45">
      <c r="B28" s="181" t="s">
        <v>129</v>
      </c>
      <c r="C28" s="182">
        <v>0</v>
      </c>
      <c r="D28" s="182">
        <v>422679.05</v>
      </c>
      <c r="E28" s="182">
        <v>731255.87000000011</v>
      </c>
      <c r="F28" s="182">
        <v>832568.62999999989</v>
      </c>
      <c r="G28" s="182">
        <v>872731.98</v>
      </c>
      <c r="H28" s="182">
        <v>854995.29</v>
      </c>
      <c r="I28" s="182">
        <v>1360895.8800000001</v>
      </c>
      <c r="J28" s="182">
        <v>1421806.1</v>
      </c>
      <c r="K28" s="182">
        <v>1369146.61</v>
      </c>
      <c r="L28" s="182">
        <v>1640253.1316300086</v>
      </c>
      <c r="M28" s="182">
        <v>2224410.2400000002</v>
      </c>
      <c r="N28" s="182">
        <v>2309964.48</v>
      </c>
      <c r="O28" s="182">
        <v>2566627.1999999997</v>
      </c>
      <c r="P28" s="182">
        <v>2566627.1999999997</v>
      </c>
      <c r="Q28" s="182">
        <v>2678547.4699999997</v>
      </c>
      <c r="R28" s="182">
        <v>2661480.1278000004</v>
      </c>
      <c r="S28" s="182">
        <v>2673209.2799999998</v>
      </c>
      <c r="T28" s="182">
        <v>2717762.77</v>
      </c>
      <c r="U28" s="182">
        <v>2673209.2799999998</v>
      </c>
      <c r="V28" s="182">
        <v>2784593</v>
      </c>
      <c r="W28" s="182">
        <v>2784593</v>
      </c>
      <c r="X28" s="182">
        <v>2804536.0080000004</v>
      </c>
      <c r="Y28" s="182">
        <v>2730934.6899999995</v>
      </c>
      <c r="Z28" s="182">
        <v>2792202.48</v>
      </c>
      <c r="AA28" s="182">
        <v>2792202.48</v>
      </c>
      <c r="AB28" s="182">
        <v>2792202.48</v>
      </c>
      <c r="AC28" s="182">
        <v>2792202.48</v>
      </c>
      <c r="AD28" s="182">
        <v>4188303.7199999997</v>
      </c>
      <c r="AE28" s="182">
        <v>3141227.79</v>
      </c>
      <c r="AF28" s="183">
        <f>SUM(C28:AE28)</f>
        <v>62181168.717429988</v>
      </c>
      <c r="AG28"/>
      <c r="AH28"/>
      <c r="AI28"/>
      <c r="AJ28"/>
      <c r="AK28"/>
      <c r="AL28"/>
      <c r="AM28"/>
      <c r="AN28"/>
      <c r="AO28"/>
      <c r="AP28"/>
      <c r="AQ28"/>
      <c r="AR28"/>
      <c r="AS28"/>
      <c r="AT28"/>
    </row>
    <row r="29" spans="1:57" s="1" customFormat="1" ht="16" x14ac:dyDescent="0.4">
      <c r="B29" s="191"/>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208"/>
      <c r="AG29"/>
      <c r="AH29"/>
      <c r="AI29"/>
      <c r="AJ29"/>
      <c r="AK29"/>
      <c r="AL29"/>
      <c r="AM29"/>
      <c r="AN29"/>
      <c r="AO29"/>
      <c r="AP29"/>
      <c r="AQ29"/>
      <c r="AR29"/>
      <c r="AS29"/>
      <c r="AT29"/>
    </row>
    <row r="30" spans="1:57" s="1" customFormat="1" ht="16.5" thickBot="1" x14ac:dyDescent="0.45">
      <c r="B30" s="201" t="s">
        <v>175</v>
      </c>
      <c r="C30" s="202">
        <v>44621</v>
      </c>
      <c r="D30" s="202" t="s">
        <v>154</v>
      </c>
      <c r="E30" s="202" t="s">
        <v>155</v>
      </c>
      <c r="F30" s="202">
        <v>44713</v>
      </c>
      <c r="G30" s="202">
        <v>44743</v>
      </c>
      <c r="H30" s="202">
        <v>44774</v>
      </c>
      <c r="I30" s="202">
        <v>44805</v>
      </c>
      <c r="J30" s="202">
        <v>44835</v>
      </c>
      <c r="K30" s="202">
        <v>44866</v>
      </c>
      <c r="L30" s="202">
        <v>44896</v>
      </c>
      <c r="M30" s="202">
        <v>44927</v>
      </c>
      <c r="N30" s="202">
        <v>44958</v>
      </c>
      <c r="O30" s="202">
        <v>44986</v>
      </c>
      <c r="P30" s="202">
        <v>45017</v>
      </c>
      <c r="Q30" s="202">
        <v>45047</v>
      </c>
      <c r="R30" s="202">
        <v>45078</v>
      </c>
      <c r="S30" s="202">
        <v>45108</v>
      </c>
      <c r="T30" s="202" t="s">
        <v>156</v>
      </c>
      <c r="U30" s="202" t="s">
        <v>157</v>
      </c>
      <c r="V30" s="202" t="s">
        <v>158</v>
      </c>
      <c r="W30" s="202" t="s">
        <v>159</v>
      </c>
      <c r="X30" s="202" t="s">
        <v>160</v>
      </c>
      <c r="Y30" s="202" t="s">
        <v>161</v>
      </c>
      <c r="Z30" s="202" t="s">
        <v>162</v>
      </c>
      <c r="AA30" s="202" t="s">
        <v>163</v>
      </c>
      <c r="AB30" s="202" t="s">
        <v>164</v>
      </c>
      <c r="AC30" s="202" t="s">
        <v>165</v>
      </c>
      <c r="AD30" s="204" t="s">
        <v>171</v>
      </c>
      <c r="AE30" s="204" t="s">
        <v>172</v>
      </c>
      <c r="AF30" s="209" t="s">
        <v>176</v>
      </c>
      <c r="AG30"/>
      <c r="AH30"/>
      <c r="AI30"/>
      <c r="AJ30"/>
      <c r="AK30"/>
      <c r="AL30"/>
      <c r="AM30"/>
      <c r="AN30"/>
      <c r="AO30"/>
      <c r="AP30"/>
      <c r="AQ30"/>
      <c r="AR30"/>
      <c r="AS30"/>
      <c r="AT30"/>
    </row>
    <row r="31" spans="1:57" s="1" customFormat="1" ht="16" x14ac:dyDescent="0.4">
      <c r="B31" s="189" t="s">
        <v>130</v>
      </c>
      <c r="C31" s="190">
        <v>0</v>
      </c>
      <c r="D31" s="192">
        <v>0.1678006896110816</v>
      </c>
      <c r="E31" s="192">
        <v>0.166999965087053</v>
      </c>
      <c r="F31" s="192">
        <v>0.14929995947952251</v>
      </c>
      <c r="G31" s="192">
        <v>0.1404026735576018</v>
      </c>
      <c r="H31" s="192">
        <v>0.13237963941091266</v>
      </c>
      <c r="I31" s="192">
        <v>0.14000000000000001</v>
      </c>
      <c r="J31" s="192">
        <v>0.13500000000000001</v>
      </c>
      <c r="K31" s="192">
        <v>0.13</v>
      </c>
      <c r="L31" s="192">
        <v>0.13200000000000001</v>
      </c>
      <c r="M31" s="192">
        <v>0.13</v>
      </c>
      <c r="N31" s="192">
        <v>0.13500000000000001</v>
      </c>
      <c r="O31" s="192">
        <v>0.15</v>
      </c>
      <c r="P31" s="192">
        <v>0.15</v>
      </c>
      <c r="Q31" s="192">
        <v>0.15</v>
      </c>
      <c r="R31" s="192">
        <v>0.14000000000000001</v>
      </c>
      <c r="S31" s="192">
        <v>0.12</v>
      </c>
      <c r="T31" s="192">
        <v>0.122</v>
      </c>
      <c r="U31" s="192">
        <v>0.12</v>
      </c>
      <c r="V31" s="192">
        <v>0.125</v>
      </c>
      <c r="W31" s="192">
        <v>0.125</v>
      </c>
      <c r="X31" s="192">
        <v>0.125</v>
      </c>
      <c r="Y31" s="192">
        <v>0.12</v>
      </c>
      <c r="Z31" s="192">
        <v>0.12</v>
      </c>
      <c r="AA31" s="192">
        <v>0.12</v>
      </c>
      <c r="AB31" s="192">
        <v>0.12</v>
      </c>
      <c r="AC31" s="192">
        <v>0.12</v>
      </c>
      <c r="AD31" s="192">
        <v>0.18</v>
      </c>
      <c r="AE31" s="192">
        <v>0.13500000000000001</v>
      </c>
      <c r="AF31" s="208">
        <f>AVERAGE(C31:AE31)</f>
        <v>0.13106492852228183</v>
      </c>
      <c r="AG31"/>
      <c r="AH31"/>
      <c r="AI31"/>
      <c r="AJ31"/>
      <c r="AK31"/>
      <c r="AL31"/>
      <c r="AM31"/>
      <c r="AN31"/>
      <c r="AO31"/>
      <c r="AP31"/>
      <c r="AQ31"/>
      <c r="AR31"/>
      <c r="AS31"/>
      <c r="AT31"/>
      <c r="BB31" s="217"/>
      <c r="BC31" s="217"/>
      <c r="BE31" s="217"/>
    </row>
    <row r="32" spans="1:57" s="1" customFormat="1" ht="16.5" thickBot="1" x14ac:dyDescent="0.45">
      <c r="B32" s="193" t="s">
        <v>131</v>
      </c>
      <c r="C32" s="194">
        <v>9.9378798301711484</v>
      </c>
      <c r="D32" s="195">
        <v>10.004285738028182</v>
      </c>
      <c r="E32" s="195">
        <v>10.007638239545456</v>
      </c>
      <c r="F32" s="195">
        <v>10.003371453181828</v>
      </c>
      <c r="G32" s="195">
        <v>10.004796153636379</v>
      </c>
      <c r="H32" s="195">
        <v>10.006208709090972</v>
      </c>
      <c r="I32" s="195">
        <v>10.060323596513186</v>
      </c>
      <c r="J32" s="195">
        <v>9.9378784382338754</v>
      </c>
      <c r="K32" s="195">
        <v>9.9190579099999994</v>
      </c>
      <c r="L32" s="195">
        <v>10.35199066</v>
      </c>
      <c r="M32" s="195">
        <v>10.21160849</v>
      </c>
      <c r="N32" s="195">
        <v>10.204002450000001</v>
      </c>
      <c r="O32" s="195">
        <v>10.21549976</v>
      </c>
      <c r="P32" s="195">
        <v>10.17796968</v>
      </c>
      <c r="Q32" s="195">
        <v>10.231675108095168</v>
      </c>
      <c r="R32" s="195">
        <v>10.15552929</v>
      </c>
      <c r="S32" s="195">
        <v>10.13626857</v>
      </c>
      <c r="T32" s="195">
        <v>10.146031239999999</v>
      </c>
      <c r="U32" s="195">
        <v>10.15066058</v>
      </c>
      <c r="V32" s="195">
        <v>10.15630329</v>
      </c>
      <c r="W32" s="195">
        <v>10.159641608306853</v>
      </c>
      <c r="X32" s="195">
        <v>10.14705861</v>
      </c>
      <c r="Y32" s="195">
        <v>10.149646792589882</v>
      </c>
      <c r="Z32" s="195">
        <v>10.127041348949737</v>
      </c>
      <c r="AA32" s="195">
        <v>10.141540998129909</v>
      </c>
      <c r="AB32" s="195">
        <v>10.100580750000001</v>
      </c>
      <c r="AC32" s="195">
        <v>10.116770114895106</v>
      </c>
      <c r="AD32" s="195">
        <v>10.025908818475084</v>
      </c>
      <c r="AE32" s="195">
        <v>10.08405331</v>
      </c>
      <c r="AF32" s="218" t="s">
        <v>77</v>
      </c>
      <c r="AG32"/>
      <c r="AH32"/>
      <c r="AI32"/>
      <c r="AJ32"/>
      <c r="AK32"/>
      <c r="AL32"/>
      <c r="AM32"/>
      <c r="AN32"/>
      <c r="AO32"/>
      <c r="AP32"/>
      <c r="AQ32"/>
      <c r="AR32"/>
      <c r="AS32"/>
      <c r="AT32"/>
      <c r="BB32" s="217"/>
      <c r="BC32" s="217"/>
      <c r="BE32" s="217"/>
    </row>
    <row r="33" spans="2:46" s="1" customFormat="1" ht="16.5" thickBot="1" x14ac:dyDescent="0.45">
      <c r="B33" s="181" t="s">
        <v>132</v>
      </c>
      <c r="C33" s="182">
        <v>21863335.626376525</v>
      </c>
      <c r="D33" s="182">
        <v>22009428.25</v>
      </c>
      <c r="E33" s="182">
        <v>22016804.127000004</v>
      </c>
      <c r="F33" s="182">
        <v>22007417.199999999</v>
      </c>
      <c r="G33" s="182">
        <v>22010551.538000032</v>
      </c>
      <c r="H33" s="182">
        <v>22013659.160000138</v>
      </c>
      <c r="I33" s="182">
        <v>50710670.740000159</v>
      </c>
      <c r="J33" s="182">
        <v>104664712.11000003</v>
      </c>
      <c r="K33" s="182">
        <v>104466496.2</v>
      </c>
      <c r="L33" s="182">
        <v>109026099.41</v>
      </c>
      <c r="M33" s="182">
        <v>174729280.75</v>
      </c>
      <c r="N33" s="182">
        <v>174599134.90000001</v>
      </c>
      <c r="O33" s="182">
        <v>174795863.68000001</v>
      </c>
      <c r="P33" s="182">
        <v>174153692.13999999</v>
      </c>
      <c r="Q33" s="182">
        <v>175072637.56</v>
      </c>
      <c r="R33" s="182">
        <v>173769718.06999999</v>
      </c>
      <c r="S33" s="182">
        <v>225803060.11000001</v>
      </c>
      <c r="T33" s="182">
        <v>226020540.50999999</v>
      </c>
      <c r="U33" s="182">
        <v>226123667.19999999</v>
      </c>
      <c r="V33" s="182">
        <v>226249368.28</v>
      </c>
      <c r="W33" s="182">
        <v>226323735.24000004</v>
      </c>
      <c r="X33" s="182">
        <v>226043427.05000001</v>
      </c>
      <c r="Y33" s="182">
        <v>226101083.28999999</v>
      </c>
      <c r="Z33" s="182">
        <v>235639583.08000001</v>
      </c>
      <c r="AA33" s="182">
        <v>235976966.05000001</v>
      </c>
      <c r="AB33" s="182">
        <v>235023888.56</v>
      </c>
      <c r="AC33" s="182">
        <v>235400588.37</v>
      </c>
      <c r="AD33" s="182">
        <v>233286395.59999999</v>
      </c>
      <c r="AE33" s="182">
        <v>234639322.27000001</v>
      </c>
      <c r="AF33" s="183" t="s">
        <v>77</v>
      </c>
      <c r="AG33"/>
      <c r="AH33"/>
      <c r="AI33"/>
      <c r="AJ33"/>
      <c r="AK33"/>
      <c r="AL33"/>
      <c r="AM33"/>
      <c r="AN33"/>
      <c r="AO33"/>
      <c r="AP33"/>
      <c r="AQ33"/>
      <c r="AR33"/>
      <c r="AS33"/>
      <c r="AT33"/>
    </row>
    <row r="34" spans="2:46" s="1" customFormat="1" ht="16.5" thickBot="1" x14ac:dyDescent="0.45">
      <c r="B34" s="196" t="s">
        <v>148</v>
      </c>
      <c r="C34" s="190">
        <v>21863335.626376525</v>
      </c>
      <c r="D34" s="190">
        <v>34667058.25</v>
      </c>
      <c r="E34" s="190">
        <v>49331047.127000004</v>
      </c>
      <c r="F34" s="190">
        <v>64309058.200000003</v>
      </c>
      <c r="G34" s="190">
        <v>64312192.538000032</v>
      </c>
      <c r="H34" s="190">
        <v>64315300.160000138</v>
      </c>
      <c r="I34" s="190">
        <v>105085638.83</v>
      </c>
      <c r="J34" s="190">
        <v>104664712.11</v>
      </c>
      <c r="K34" s="190">
        <v>104466496.2</v>
      </c>
      <c r="L34" s="190">
        <v>175253977.32999998</v>
      </c>
      <c r="M34" s="190">
        <v>174729280.75</v>
      </c>
      <c r="N34" s="190">
        <v>174599134.90000001</v>
      </c>
      <c r="O34" s="190">
        <v>174795863.68000001</v>
      </c>
      <c r="P34" s="190">
        <v>174153692.13999999</v>
      </c>
      <c r="Q34" s="190">
        <v>198874087.53999999</v>
      </c>
      <c r="R34" s="190">
        <v>225671895.75999999</v>
      </c>
      <c r="S34" s="190">
        <v>225803060.11000001</v>
      </c>
      <c r="T34" s="190">
        <v>226020540.50999999</v>
      </c>
      <c r="U34" s="190">
        <v>226123667.19999999</v>
      </c>
      <c r="V34" s="190">
        <v>226249368.28</v>
      </c>
      <c r="W34" s="190">
        <v>226323735.24000004</v>
      </c>
      <c r="X34" s="190">
        <v>229706110.10600004</v>
      </c>
      <c r="Y34" s="190">
        <v>232514035.51105407</v>
      </c>
      <c r="Z34" s="190">
        <v>235639583.08000001</v>
      </c>
      <c r="AA34" s="190">
        <v>235976966.05000001</v>
      </c>
      <c r="AB34" s="190">
        <v>235023888.56</v>
      </c>
      <c r="AC34" s="190">
        <v>235400588.37</v>
      </c>
      <c r="AD34" s="190">
        <v>233286395.59999999</v>
      </c>
      <c r="AE34" s="190">
        <v>234639322.27000001</v>
      </c>
      <c r="AF34" s="210" t="s">
        <v>77</v>
      </c>
      <c r="AG34"/>
      <c r="AH34"/>
      <c r="AI34"/>
      <c r="AJ34"/>
      <c r="AK34"/>
      <c r="AL34"/>
      <c r="AM34"/>
      <c r="AN34"/>
      <c r="AO34"/>
      <c r="AP34"/>
      <c r="AQ34"/>
      <c r="AR34"/>
      <c r="AS34"/>
      <c r="AT34"/>
    </row>
    <row r="35" spans="2:46" s="1" customFormat="1" ht="16" x14ac:dyDescent="0.4">
      <c r="B35" s="197" t="s">
        <v>149</v>
      </c>
      <c r="C35" s="2"/>
      <c r="D35" s="2"/>
      <c r="E35" s="2"/>
      <c r="M35" s="184"/>
      <c r="N35" s="184"/>
      <c r="O35" s="184"/>
      <c r="P35" s="184"/>
      <c r="Q35" s="184"/>
      <c r="R35" s="184"/>
      <c r="S35" s="184"/>
      <c r="T35" s="184"/>
      <c r="U35" s="184"/>
      <c r="V35" s="184"/>
      <c r="W35" s="184"/>
      <c r="X35" s="184"/>
      <c r="Y35" s="184"/>
      <c r="Z35" s="184"/>
      <c r="AA35" s="184"/>
      <c r="AB35" s="184"/>
      <c r="AC35" s="184"/>
      <c r="AD35" s="184"/>
      <c r="AE35" s="184"/>
      <c r="AG35"/>
      <c r="AH35"/>
      <c r="AI35"/>
      <c r="AJ35"/>
      <c r="AK35"/>
      <c r="AL35"/>
      <c r="AM35"/>
      <c r="AN35"/>
      <c r="AO35"/>
      <c r="AP35"/>
      <c r="AQ35"/>
      <c r="AR35"/>
      <c r="AS35"/>
      <c r="AT35"/>
    </row>
  </sheetData>
  <mergeCells count="1">
    <mergeCell ref="B2:D2"/>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2"/>
  <sheetViews>
    <sheetView showGridLines="0" zoomScale="90" zoomScaleNormal="90" workbookViewId="0">
      <selection activeCell="J14" sqref="J14"/>
    </sheetView>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87</v>
      </c>
      <c r="C2" s="50"/>
      <c r="D2" s="50"/>
      <c r="E2" s="50"/>
    </row>
    <row r="3" spans="2:10" s="24" customFormat="1" ht="19.25" customHeight="1" x14ac:dyDescent="0.4"/>
    <row r="4" spans="2:10" ht="16.75" customHeight="1" x14ac:dyDescent="0.4"/>
    <row r="5" spans="2:10" ht="11.4" customHeight="1" x14ac:dyDescent="0.4">
      <c r="D5" s="233" t="s">
        <v>88</v>
      </c>
      <c r="E5" s="233"/>
    </row>
    <row r="6" spans="2:10" ht="27" x14ac:dyDescent="0.4">
      <c r="B6" s="93" t="s">
        <v>89</v>
      </c>
      <c r="C6" s="104"/>
      <c r="D6" s="91" t="s">
        <v>111</v>
      </c>
      <c r="E6" s="92" t="s">
        <v>112</v>
      </c>
      <c r="F6" s="77"/>
    </row>
    <row r="7" spans="2:10" x14ac:dyDescent="0.4">
      <c r="B7" s="78">
        <f>Cálculo!N3</f>
        <v>10.380000000000003</v>
      </c>
      <c r="C7" s="23"/>
      <c r="D7" s="81">
        <f>(1+SUMIFS(Cálculo!$N$1:$V$1,Cálculo!$N$3:$V$3,'Análise Sensibilidade'!B7))/(Cálculo!$K$1)-1</f>
        <v>0.16716261780316399</v>
      </c>
      <c r="E7" s="94">
        <f t="shared" ref="E7:E10" si="0">D7-1.38%</f>
        <v>0.15336261780316399</v>
      </c>
    </row>
    <row r="8" spans="2:10" x14ac:dyDescent="0.4">
      <c r="B8" s="84">
        <f>Cálculo!O3</f>
        <v>10.420000000000002</v>
      </c>
      <c r="C8" s="23"/>
      <c r="D8" s="85">
        <f>(1+SUMIFS(Cálculo!$N$1:$V$1,Cálculo!$N$3:$V$3,'Análise Sensibilidade'!B8))/(Cálculo!$K$1)-1</f>
        <v>0.16565256581687282</v>
      </c>
      <c r="E8" s="95">
        <f t="shared" si="0"/>
        <v>0.15185256581687281</v>
      </c>
    </row>
    <row r="9" spans="2:10" x14ac:dyDescent="0.4">
      <c r="B9" s="79">
        <f>Cálculo!P3</f>
        <v>10.46</v>
      </c>
      <c r="C9" s="23"/>
      <c r="D9" s="81">
        <f>(1+SUMIFS(Cálculo!$N$1:$V$1,Cálculo!$N$3:$V$3,'Análise Sensibilidade'!B9))/(Cálculo!$K$1)-1</f>
        <v>0.16415364607375982</v>
      </c>
      <c r="E9" s="94">
        <f t="shared" si="0"/>
        <v>0.15035364607375981</v>
      </c>
    </row>
    <row r="10" spans="2:10" x14ac:dyDescent="0.4">
      <c r="B10" s="86">
        <f>Cálculo!Q3</f>
        <v>10.5</v>
      </c>
      <c r="C10" s="23"/>
      <c r="D10" s="85">
        <f>(1+SUMIFS(Cálculo!$N$1:$V$1,Cálculo!$N$3:$V$3,'Análise Sensibilidade'!B10))/(Cálculo!$K$1)-1</f>
        <v>0.16266572057081019</v>
      </c>
      <c r="E10" s="95">
        <f t="shared" si="0"/>
        <v>0.14886572057081018</v>
      </c>
    </row>
    <row r="11" spans="2:10" x14ac:dyDescent="0.4">
      <c r="B11" s="101">
        <f>Cálculo!R3</f>
        <v>10.54</v>
      </c>
      <c r="C11" s="100"/>
      <c r="D11" s="102">
        <f>(1+SUMIFS(Cálculo!$N$1:$V$1,Cálculo!$N$3:$V$3,'Análise Sensibilidade'!B11))/(Cálculo!$K$1)-1</f>
        <v>0.16118865130500959</v>
      </c>
      <c r="E11" s="103">
        <f>D11-1.38%</f>
        <v>0.14738865130500958</v>
      </c>
    </row>
    <row r="12" spans="2:10" x14ac:dyDescent="0.4">
      <c r="B12" s="175">
        <f>Cálculo!S3</f>
        <v>10.579999999999998</v>
      </c>
      <c r="C12" s="23"/>
      <c r="D12" s="96">
        <f>(1+SUMIFS(Cálculo!$N$1:$V$1,Cálculo!$N$3:$V$3,'Análise Sensibilidade'!B12))/(Cálculo!$K$1)-1</f>
        <v>0.15972231177359419</v>
      </c>
      <c r="E12" s="85">
        <f>D12-1.38%</f>
        <v>0.14592231177359419</v>
      </c>
      <c r="J12" s="49"/>
    </row>
    <row r="13" spans="2:10" x14ac:dyDescent="0.4">
      <c r="B13" s="79">
        <f>Cálculo!T3</f>
        <v>10.619999999999997</v>
      </c>
      <c r="C13" s="23"/>
      <c r="D13" s="97">
        <f>(1+SUMIFS(Cálculo!$N$1:$V$1,Cálculo!$N$3:$V$3,'Análise Sensibilidade'!B13))/(Cálculo!$K$1)-1</f>
        <v>0.15826657547380063</v>
      </c>
      <c r="E13" s="81">
        <f>D13-1.38%</f>
        <v>0.14446657547380062</v>
      </c>
    </row>
    <row r="14" spans="2:10" x14ac:dyDescent="0.4">
      <c r="B14" s="84">
        <f>Cálculo!U3</f>
        <v>10.659999999999997</v>
      </c>
      <c r="C14" s="23"/>
      <c r="D14" s="85">
        <f>(1+SUMIFS(Cálculo!$N$1:$V$1,Cálculo!$N$3:$V$3,'Análise Sensibilidade'!B14))/(Cálculo!$K$1)-1</f>
        <v>0.15682131590286597</v>
      </c>
      <c r="E14" s="95">
        <f>D14-1.38%</f>
        <v>0.14302131590286596</v>
      </c>
    </row>
    <row r="15" spans="2:10" ht="15.65" customHeight="1" x14ac:dyDescent="0.4">
      <c r="B15" s="80">
        <f>Cálculo!V3</f>
        <v>10.699999999999996</v>
      </c>
      <c r="C15" s="23"/>
      <c r="D15" s="81">
        <f>(1+SUMIFS(Cálculo!$N$1:$V$1,Cálculo!$N$3:$V$3,'Análise Sensibilidade'!B15))/(Cálculo!$K$1)-1</f>
        <v>0.15538639505777518</v>
      </c>
      <c r="E15" s="94">
        <f>D15-1.38%</f>
        <v>0.14158639505777518</v>
      </c>
    </row>
    <row r="16" spans="2:10" ht="18.649999999999999" customHeight="1" x14ac:dyDescent="0.4">
      <c r="B16" s="82"/>
      <c r="C16" s="23"/>
      <c r="D16" s="83"/>
      <c r="E16" s="83"/>
    </row>
    <row r="17" spans="1:7" x14ac:dyDescent="0.4">
      <c r="A17" s="76"/>
      <c r="B17" s="90" t="s">
        <v>90</v>
      </c>
      <c r="G17" s="1" t="s">
        <v>110</v>
      </c>
    </row>
    <row r="18" spans="1:7" x14ac:dyDescent="0.4">
      <c r="B18" s="88">
        <v>10.5</v>
      </c>
      <c r="C18" s="89"/>
      <c r="D18" s="98">
        <f>(1+Cálculo!W1)/Cálculo!K1-1</f>
        <v>0.16266572057081019</v>
      </c>
      <c r="E18" s="99">
        <f>D18-1.38%</f>
        <v>0.14886572057081018</v>
      </c>
    </row>
    <row r="19" spans="1:7" x14ac:dyDescent="0.4">
      <c r="D19" s="231" t="s">
        <v>108</v>
      </c>
      <c r="E19" s="231"/>
    </row>
    <row r="20" spans="1:7" ht="16.25" customHeight="1" x14ac:dyDescent="0.4">
      <c r="D20" s="230">
        <f>Cálculo!W1</f>
        <v>0.20519588589668278</v>
      </c>
      <c r="E20" s="230"/>
    </row>
    <row r="21" spans="1:7" x14ac:dyDescent="0.4">
      <c r="F21" s="87"/>
    </row>
    <row r="22" spans="1:7" ht="23.5" customHeight="1" x14ac:dyDescent="0.4">
      <c r="B22" s="105"/>
      <c r="C22" s="105"/>
      <c r="D22" s="232" t="s">
        <v>107</v>
      </c>
      <c r="E22" s="232"/>
    </row>
  </sheetData>
  <mergeCells count="4">
    <mergeCell ref="D20:E20"/>
    <mergeCell ref="D19:E19"/>
    <mergeCell ref="D22:E22"/>
    <mergeCell ref="D5:E5"/>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E4" sqref="E4:E5"/>
    </sheetView>
  </sheetViews>
  <sheetFormatPr defaultColWidth="8.81640625" defaultRowHeight="16" x14ac:dyDescent="0.4"/>
  <cols>
    <col min="1" max="1" width="12" style="72" customWidth="1"/>
    <col min="2" max="2" width="14.81640625" style="73" customWidth="1"/>
    <col min="3" max="3" width="17.81640625" style="74" bestFit="1" customWidth="1"/>
    <col min="4" max="4" width="19.36328125" style="75" bestFit="1" customWidth="1"/>
    <col min="5" max="6" width="19.36328125" style="73"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101</v>
      </c>
      <c r="B1" s="55"/>
      <c r="C1" s="55"/>
      <c r="D1" s="163"/>
      <c r="E1" s="163"/>
      <c r="F1" s="164"/>
      <c r="G1" s="165"/>
      <c r="H1" s="164"/>
      <c r="I1" s="164"/>
      <c r="J1" s="57">
        <v>0.22181126475334165</v>
      </c>
      <c r="K1" s="165">
        <v>1.0365798737963929</v>
      </c>
      <c r="L1" s="164"/>
      <c r="M1" s="110" t="s">
        <v>102</v>
      </c>
      <c r="N1" s="57">
        <f t="shared" ref="N1:W1" si="0">+XIRR(D7:D205,$A7:$A205)</f>
        <v>0.20985727906227117</v>
      </c>
      <c r="O1" s="57">
        <f t="shared" si="0"/>
        <v>0.20829198956489567</v>
      </c>
      <c r="P1" s="57">
        <f t="shared" si="0"/>
        <v>0.20673823952674866</v>
      </c>
      <c r="Q1" s="57">
        <f t="shared" si="0"/>
        <v>0.20519588589668278</v>
      </c>
      <c r="R1" s="57">
        <f t="shared" si="0"/>
        <v>0.20366478562355045</v>
      </c>
      <c r="S1" s="57">
        <f t="shared" si="0"/>
        <v>0.20214480757713318</v>
      </c>
      <c r="T1" s="57">
        <f t="shared" si="0"/>
        <v>0.20063582062721258</v>
      </c>
      <c r="U1" s="57">
        <f t="shared" si="0"/>
        <v>0.19913769364356995</v>
      </c>
      <c r="V1" s="57">
        <f t="shared" si="0"/>
        <v>0.19765028357505801</v>
      </c>
      <c r="W1" s="57">
        <f t="shared" si="0"/>
        <v>0.20519588589668278</v>
      </c>
    </row>
    <row r="2" spans="1:23" s="56" customFormat="1" ht="18.5" x14ac:dyDescent="0.4">
      <c r="A2" s="170"/>
      <c r="D2" s="58"/>
      <c r="E2" s="58"/>
      <c r="M2" s="59" t="s">
        <v>103</v>
      </c>
      <c r="N2" s="176">
        <v>10.084053314213804</v>
      </c>
      <c r="O2" s="176">
        <v>10.084053314213804</v>
      </c>
      <c r="P2" s="176">
        <v>10.084053314213804</v>
      </c>
      <c r="Q2" s="176">
        <v>10.084053314213804</v>
      </c>
      <c r="R2" s="176">
        <v>10.084053314213804</v>
      </c>
      <c r="S2" s="176">
        <v>10.084053314213804</v>
      </c>
      <c r="T2" s="176">
        <v>10.084053314213804</v>
      </c>
      <c r="U2" s="176">
        <v>10.084053314213804</v>
      </c>
      <c r="V2" s="176">
        <v>10.084053314213804</v>
      </c>
      <c r="W2" s="176">
        <v>10.084053314213804</v>
      </c>
    </row>
    <row r="3" spans="1:23" s="56" customFormat="1" x14ac:dyDescent="0.35">
      <c r="D3" s="58"/>
      <c r="E3" s="58"/>
      <c r="M3" s="60" t="s">
        <v>104</v>
      </c>
      <c r="N3" s="177">
        <v>10.380000000000003</v>
      </c>
      <c r="O3" s="178">
        <v>10.420000000000002</v>
      </c>
      <c r="P3" s="178">
        <v>10.46</v>
      </c>
      <c r="Q3" s="177">
        <v>10.5</v>
      </c>
      <c r="R3" s="178">
        <v>10.54</v>
      </c>
      <c r="S3" s="179">
        <v>10.579999999999998</v>
      </c>
      <c r="T3" s="180">
        <v>10.619999999999997</v>
      </c>
      <c r="U3" s="180">
        <v>10.659999999999997</v>
      </c>
      <c r="V3" s="179">
        <v>10.699999999999996</v>
      </c>
      <c r="W3" s="62">
        <f>'Análise Sensibilidade'!B18</f>
        <v>10.5</v>
      </c>
    </row>
    <row r="4" spans="1:23" s="66" customFormat="1" x14ac:dyDescent="0.4">
      <c r="A4" s="168"/>
      <c r="B4" s="171">
        <v>45504</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105</v>
      </c>
      <c r="B6" s="24"/>
      <c r="C6" s="167" t="s">
        <v>109</v>
      </c>
      <c r="D6" s="166"/>
      <c r="E6" s="166"/>
      <c r="F6" s="166"/>
      <c r="G6" s="166"/>
      <c r="H6" s="166"/>
      <c r="I6" s="166"/>
      <c r="J6" s="166"/>
      <c r="K6" s="166"/>
      <c r="L6" s="166"/>
      <c r="M6" s="166"/>
    </row>
    <row r="7" spans="1:23" s="61" customFormat="1" ht="18" customHeight="1" x14ac:dyDescent="0.4">
      <c r="A7" s="70">
        <f>EOMONTH(A8-1,0)</f>
        <v>45504</v>
      </c>
      <c r="C7" s="198">
        <v>-117583294.22</v>
      </c>
      <c r="D7" s="67">
        <f>N3/N2*$C7</f>
        <v>-121034127.44587982</v>
      </c>
      <c r="E7" s="67">
        <f>O3/O2*$C7</f>
        <v>-121500540.26840729</v>
      </c>
      <c r="F7" s="67">
        <f t="shared" ref="F7:I7" si="1">P3/P2*$C7</f>
        <v>-121966953.09093474</v>
      </c>
      <c r="G7" s="67">
        <f t="shared" si="1"/>
        <v>-122433365.91346221</v>
      </c>
      <c r="H7" s="67">
        <f t="shared" si="1"/>
        <v>-122899778.73598967</v>
      </c>
      <c r="I7" s="67">
        <f t="shared" si="1"/>
        <v>-123366191.55851713</v>
      </c>
      <c r="J7" s="67">
        <f>T3/T2*$C7</f>
        <v>-123832604.3810446</v>
      </c>
      <c r="K7" s="67">
        <f>U3/U2*$C7</f>
        <v>-124299017.20357208</v>
      </c>
      <c r="L7" s="67">
        <f>V3/V2*$C7</f>
        <v>-124765430.02609955</v>
      </c>
      <c r="M7" s="67">
        <f>W3/W2*$C7</f>
        <v>-122433365.91346221</v>
      </c>
    </row>
    <row r="8" spans="1:23" x14ac:dyDescent="0.4">
      <c r="A8" s="70">
        <f>EOMONTH(B4,0)</f>
        <v>45504</v>
      </c>
      <c r="B8" s="1"/>
      <c r="C8" s="1"/>
      <c r="D8" s="174">
        <v>2395482.4169323999</v>
      </c>
      <c r="E8" s="174">
        <v>2395482.4169323999</v>
      </c>
      <c r="F8" s="174">
        <v>2395482.4169323999</v>
      </c>
      <c r="G8" s="174">
        <v>2395482.4169323999</v>
      </c>
      <c r="H8" s="174">
        <v>2395482.4169323999</v>
      </c>
      <c r="I8" s="174">
        <v>2395482.4169323999</v>
      </c>
      <c r="J8" s="174">
        <v>2395482.4169323999</v>
      </c>
      <c r="K8" s="174">
        <v>2395482.4169323999</v>
      </c>
      <c r="L8" s="174">
        <v>2395482.4169323999</v>
      </c>
      <c r="M8" s="174">
        <v>2395482.4169323999</v>
      </c>
      <c r="N8" s="1"/>
      <c r="O8" s="1"/>
      <c r="P8" s="1"/>
      <c r="Q8" s="1"/>
      <c r="R8" s="1"/>
      <c r="S8" s="1"/>
      <c r="T8" s="1"/>
      <c r="U8" s="1"/>
      <c r="V8" s="1"/>
      <c r="W8" s="1"/>
    </row>
    <row r="9" spans="1:23" x14ac:dyDescent="0.4">
      <c r="A9" s="70">
        <f>EOMONTH(A8+1,0)</f>
        <v>45535</v>
      </c>
      <c r="B9" s="1"/>
      <c r="C9" s="1"/>
      <c r="D9" s="174">
        <v>2889058.8192384304</v>
      </c>
      <c r="E9" s="174">
        <v>2889058.8192384304</v>
      </c>
      <c r="F9" s="174">
        <v>2889058.8192384304</v>
      </c>
      <c r="G9" s="174">
        <v>2889058.8192384304</v>
      </c>
      <c r="H9" s="174">
        <v>2889058.8192384304</v>
      </c>
      <c r="I9" s="174">
        <v>2889058.8192384304</v>
      </c>
      <c r="J9" s="174">
        <v>2889058.8192384304</v>
      </c>
      <c r="K9" s="174">
        <v>2889058.8192384304</v>
      </c>
      <c r="L9" s="174">
        <v>2889058.8192384304</v>
      </c>
      <c r="M9" s="174">
        <v>2889058.8192384304</v>
      </c>
      <c r="N9" s="1"/>
      <c r="O9" s="1"/>
      <c r="P9" s="1"/>
      <c r="Q9" s="1"/>
      <c r="R9" s="1"/>
      <c r="S9" s="1"/>
      <c r="T9" s="1"/>
      <c r="U9" s="1"/>
      <c r="V9" s="1"/>
      <c r="W9" s="1"/>
    </row>
    <row r="10" spans="1:23" x14ac:dyDescent="0.4">
      <c r="A10" s="70">
        <f t="shared" ref="A10:A73" si="2">EOMONTH(A9+1,0)</f>
        <v>45565</v>
      </c>
      <c r="B10" s="1"/>
      <c r="C10" s="1"/>
      <c r="D10" s="174">
        <v>2717125.9994736598</v>
      </c>
      <c r="E10" s="174">
        <v>2717125.9994736598</v>
      </c>
      <c r="F10" s="174">
        <v>2717125.9994736598</v>
      </c>
      <c r="G10" s="174">
        <v>2717125.9994736598</v>
      </c>
      <c r="H10" s="174">
        <v>2717125.9994736598</v>
      </c>
      <c r="I10" s="174">
        <v>2717125.9994736598</v>
      </c>
      <c r="J10" s="174">
        <v>2717125.9994736598</v>
      </c>
      <c r="K10" s="174">
        <v>2717125.9994736598</v>
      </c>
      <c r="L10" s="174">
        <v>2717125.9994736598</v>
      </c>
      <c r="M10" s="174">
        <v>2717125.9994736598</v>
      </c>
      <c r="N10" s="1"/>
      <c r="O10" s="1"/>
      <c r="P10" s="1"/>
      <c r="Q10" s="1"/>
      <c r="R10" s="1"/>
      <c r="S10" s="1"/>
      <c r="T10" s="1"/>
      <c r="U10" s="1"/>
      <c r="V10" s="1"/>
      <c r="W10" s="1"/>
    </row>
    <row r="11" spans="1:23" x14ac:dyDescent="0.4">
      <c r="A11" s="70">
        <f t="shared" si="2"/>
        <v>45596</v>
      </c>
      <c r="B11" s="1"/>
      <c r="C11" s="1"/>
      <c r="D11" s="174">
        <v>2431445.5179803395</v>
      </c>
      <c r="E11" s="174">
        <v>2431445.5179803395</v>
      </c>
      <c r="F11" s="174">
        <v>2431445.5179803395</v>
      </c>
      <c r="G11" s="174">
        <v>2431445.5179803395</v>
      </c>
      <c r="H11" s="174">
        <v>2431445.5179803395</v>
      </c>
      <c r="I11" s="174">
        <v>2431445.5179803395</v>
      </c>
      <c r="J11" s="174">
        <v>2431445.5179803395</v>
      </c>
      <c r="K11" s="174">
        <v>2431445.5179803395</v>
      </c>
      <c r="L11" s="174">
        <v>2431445.5179803395</v>
      </c>
      <c r="M11" s="174">
        <v>2431445.5179803395</v>
      </c>
      <c r="N11" s="1"/>
      <c r="O11" s="1"/>
      <c r="P11" s="1"/>
      <c r="Q11" s="1"/>
      <c r="R11" s="1"/>
      <c r="S11" s="1"/>
      <c r="T11" s="1"/>
      <c r="U11" s="1"/>
      <c r="V11" s="1"/>
      <c r="W11" s="1"/>
    </row>
    <row r="12" spans="1:23" x14ac:dyDescent="0.4">
      <c r="A12" s="70">
        <f t="shared" si="2"/>
        <v>45626</v>
      </c>
      <c r="B12" s="1"/>
      <c r="C12" s="1"/>
      <c r="D12" s="174">
        <v>2384186.1835160297</v>
      </c>
      <c r="E12" s="174">
        <v>2384186.1835160297</v>
      </c>
      <c r="F12" s="174">
        <v>2384186.1835160297</v>
      </c>
      <c r="G12" s="174">
        <v>2384186.1835160297</v>
      </c>
      <c r="H12" s="174">
        <v>2384186.1835160297</v>
      </c>
      <c r="I12" s="174">
        <v>2384186.1835160297</v>
      </c>
      <c r="J12" s="174">
        <v>2384186.1835160297</v>
      </c>
      <c r="K12" s="174">
        <v>2384186.1835160297</v>
      </c>
      <c r="L12" s="174">
        <v>2384186.1835160297</v>
      </c>
      <c r="M12" s="174">
        <v>2384186.1835160297</v>
      </c>
      <c r="O12" s="1"/>
      <c r="P12" s="1"/>
      <c r="Q12" s="1"/>
      <c r="R12" s="1"/>
      <c r="S12" s="1"/>
      <c r="T12" s="1"/>
      <c r="U12" s="1"/>
      <c r="V12" s="1"/>
      <c r="W12" s="1"/>
    </row>
    <row r="13" spans="1:23" x14ac:dyDescent="0.4">
      <c r="A13" s="70">
        <f t="shared" si="2"/>
        <v>45657</v>
      </c>
      <c r="B13" s="1"/>
      <c r="C13" s="71"/>
      <c r="D13" s="174">
        <v>2372455.8641238301</v>
      </c>
      <c r="E13" s="174">
        <v>2372455.8641238301</v>
      </c>
      <c r="F13" s="174">
        <v>2372455.8641238301</v>
      </c>
      <c r="G13" s="174">
        <v>2372455.8641238301</v>
      </c>
      <c r="H13" s="174">
        <v>2372455.8641238301</v>
      </c>
      <c r="I13" s="174">
        <v>2372455.8641238301</v>
      </c>
      <c r="J13" s="174">
        <v>2372455.8641238301</v>
      </c>
      <c r="K13" s="174">
        <v>2372455.8641238301</v>
      </c>
      <c r="L13" s="174">
        <v>2372455.8641238301</v>
      </c>
      <c r="M13" s="174">
        <v>2372455.8641238301</v>
      </c>
      <c r="N13" s="1"/>
      <c r="O13" s="1"/>
      <c r="P13" s="1"/>
      <c r="Q13" s="1"/>
      <c r="R13" s="1"/>
      <c r="S13" s="1"/>
      <c r="T13" s="1"/>
      <c r="U13" s="1"/>
      <c r="V13" s="1"/>
      <c r="W13" s="1"/>
    </row>
    <row r="14" spans="1:23" x14ac:dyDescent="0.4">
      <c r="A14" s="70">
        <f t="shared" si="2"/>
        <v>45688</v>
      </c>
      <c r="B14" s="1"/>
      <c r="C14" s="71"/>
      <c r="D14" s="174">
        <v>2536629.2603152306</v>
      </c>
      <c r="E14" s="174">
        <v>2536629.2603152306</v>
      </c>
      <c r="F14" s="174">
        <v>2536629.2603152306</v>
      </c>
      <c r="G14" s="174">
        <v>2536629.2603152306</v>
      </c>
      <c r="H14" s="174">
        <v>2536629.2603152306</v>
      </c>
      <c r="I14" s="174">
        <v>2536629.2603152306</v>
      </c>
      <c r="J14" s="174">
        <v>2536629.2603152306</v>
      </c>
      <c r="K14" s="174">
        <v>2536629.2603152306</v>
      </c>
      <c r="L14" s="174">
        <v>2536629.2603152306</v>
      </c>
      <c r="M14" s="174">
        <v>2536629.2603152306</v>
      </c>
      <c r="N14" s="1"/>
      <c r="O14" s="1"/>
      <c r="P14" s="1"/>
      <c r="Q14" s="1"/>
      <c r="R14" s="1"/>
      <c r="S14" s="1"/>
      <c r="T14" s="1"/>
      <c r="U14" s="1"/>
      <c r="V14" s="1"/>
      <c r="W14" s="1"/>
    </row>
    <row r="15" spans="1:23" x14ac:dyDescent="0.4">
      <c r="A15" s="70">
        <f t="shared" si="2"/>
        <v>45716</v>
      </c>
      <c r="B15" s="1"/>
      <c r="C15" s="1"/>
      <c r="D15" s="174">
        <v>2645227.4584518499</v>
      </c>
      <c r="E15" s="174">
        <v>2645227.4584518499</v>
      </c>
      <c r="F15" s="174">
        <v>2645227.4584518499</v>
      </c>
      <c r="G15" s="174">
        <v>2645227.4584518499</v>
      </c>
      <c r="H15" s="174">
        <v>2645227.4584518499</v>
      </c>
      <c r="I15" s="174">
        <v>2645227.4584518499</v>
      </c>
      <c r="J15" s="174">
        <v>2645227.4584518499</v>
      </c>
      <c r="K15" s="174">
        <v>2645227.4584518499</v>
      </c>
      <c r="L15" s="174">
        <v>2645227.4584518499</v>
      </c>
      <c r="M15" s="174">
        <v>2645227.4584518499</v>
      </c>
      <c r="N15" s="1"/>
      <c r="O15" s="1"/>
      <c r="P15" s="1"/>
      <c r="Q15" s="1"/>
      <c r="R15" s="1"/>
      <c r="S15" s="1"/>
      <c r="T15" s="1"/>
      <c r="U15" s="1"/>
      <c r="V15" s="1"/>
      <c r="W15" s="1"/>
    </row>
    <row r="16" spans="1:23" x14ac:dyDescent="0.4">
      <c r="A16" s="70">
        <f t="shared" si="2"/>
        <v>45747</v>
      </c>
      <c r="B16" s="1"/>
      <c r="C16" s="1"/>
      <c r="D16" s="174">
        <v>2351865.9652101099</v>
      </c>
      <c r="E16" s="174">
        <v>2351865.9652101099</v>
      </c>
      <c r="F16" s="174">
        <v>2351865.9652101099</v>
      </c>
      <c r="G16" s="174">
        <v>2351865.9652101099</v>
      </c>
      <c r="H16" s="174">
        <v>2351865.9652101099</v>
      </c>
      <c r="I16" s="174">
        <v>2351865.9652101099</v>
      </c>
      <c r="J16" s="174">
        <v>2351865.9652101099</v>
      </c>
      <c r="K16" s="174">
        <v>2351865.9652101099</v>
      </c>
      <c r="L16" s="174">
        <v>2351865.9652101099</v>
      </c>
      <c r="M16" s="174">
        <v>2351865.9652101099</v>
      </c>
      <c r="N16" s="1"/>
      <c r="O16" s="1"/>
      <c r="P16" s="1"/>
      <c r="Q16" s="1"/>
      <c r="R16" s="1"/>
      <c r="S16" s="1"/>
      <c r="T16" s="1"/>
      <c r="U16" s="1"/>
      <c r="V16" s="1"/>
      <c r="W16" s="1"/>
    </row>
    <row r="17" spans="1:23" x14ac:dyDescent="0.4">
      <c r="A17" s="70">
        <f t="shared" si="2"/>
        <v>45777</v>
      </c>
      <c r="B17" s="1"/>
      <c r="C17" s="1"/>
      <c r="D17" s="174">
        <v>2655251.2479554503</v>
      </c>
      <c r="E17" s="174">
        <v>2655251.2479554503</v>
      </c>
      <c r="F17" s="174">
        <v>2655251.2479554503</v>
      </c>
      <c r="G17" s="174">
        <v>2655251.2479554503</v>
      </c>
      <c r="H17" s="174">
        <v>2655251.2479554503</v>
      </c>
      <c r="I17" s="174">
        <v>2655251.2479554503</v>
      </c>
      <c r="J17" s="174">
        <v>2655251.2479554503</v>
      </c>
      <c r="K17" s="174">
        <v>2655251.2479554503</v>
      </c>
      <c r="L17" s="174">
        <v>2655251.2479554503</v>
      </c>
      <c r="M17" s="174">
        <v>2655251.2479554503</v>
      </c>
      <c r="N17" s="1"/>
      <c r="O17" s="1"/>
      <c r="P17" s="1"/>
      <c r="Q17" s="1"/>
      <c r="R17" s="1"/>
      <c r="S17" s="1"/>
      <c r="T17" s="1"/>
      <c r="U17" s="1"/>
      <c r="V17" s="1"/>
      <c r="W17" s="1"/>
    </row>
    <row r="18" spans="1:23" x14ac:dyDescent="0.4">
      <c r="A18" s="70">
        <f t="shared" si="2"/>
        <v>45808</v>
      </c>
      <c r="B18" s="1"/>
      <c r="C18" s="1"/>
      <c r="D18" s="174">
        <v>2491059.3866455597</v>
      </c>
      <c r="E18" s="174">
        <v>2491059.3866455597</v>
      </c>
      <c r="F18" s="174">
        <v>2491059.3866455597</v>
      </c>
      <c r="G18" s="174">
        <v>2491059.3866455597</v>
      </c>
      <c r="H18" s="174">
        <v>2491059.3866455597</v>
      </c>
      <c r="I18" s="174">
        <v>2491059.3866455597</v>
      </c>
      <c r="J18" s="174">
        <v>2491059.3866455597</v>
      </c>
      <c r="K18" s="174">
        <v>2491059.3866455597</v>
      </c>
      <c r="L18" s="174">
        <v>2491059.3866455597</v>
      </c>
      <c r="M18" s="174">
        <v>2491059.3866455597</v>
      </c>
      <c r="N18" s="1"/>
      <c r="O18" s="1"/>
      <c r="P18" s="1"/>
      <c r="Q18" s="1"/>
      <c r="R18" s="1"/>
      <c r="S18" s="1"/>
      <c r="T18" s="1"/>
      <c r="U18" s="1"/>
      <c r="V18" s="1"/>
      <c r="W18" s="1"/>
    </row>
    <row r="19" spans="1:23" x14ac:dyDescent="0.4">
      <c r="A19" s="70">
        <f t="shared" si="2"/>
        <v>45838</v>
      </c>
      <c r="B19" s="1"/>
      <c r="C19" s="1"/>
      <c r="D19" s="174">
        <v>2587198.2482241495</v>
      </c>
      <c r="E19" s="174">
        <v>2587198.2482241495</v>
      </c>
      <c r="F19" s="174">
        <v>2587198.2482241495</v>
      </c>
      <c r="G19" s="174">
        <v>2587198.2482241495</v>
      </c>
      <c r="H19" s="174">
        <v>2587198.2482241495</v>
      </c>
      <c r="I19" s="174">
        <v>2587198.2482241495</v>
      </c>
      <c r="J19" s="174">
        <v>2587198.2482241495</v>
      </c>
      <c r="K19" s="174">
        <v>2587198.2482241495</v>
      </c>
      <c r="L19" s="174">
        <v>2587198.2482241495</v>
      </c>
      <c r="M19" s="174">
        <v>2587198.2482241495</v>
      </c>
      <c r="N19" s="1"/>
      <c r="O19" s="1"/>
      <c r="P19" s="1"/>
      <c r="Q19" s="1"/>
      <c r="R19" s="1"/>
      <c r="S19" s="1"/>
      <c r="T19" s="1"/>
      <c r="U19" s="1"/>
      <c r="V19" s="1"/>
      <c r="W19" s="1"/>
    </row>
    <row r="20" spans="1:23" x14ac:dyDescent="0.4">
      <c r="A20" s="70">
        <f t="shared" si="2"/>
        <v>45869</v>
      </c>
      <c r="B20" s="1"/>
      <c r="C20" s="1"/>
      <c r="D20" s="174">
        <v>2534950.8571733101</v>
      </c>
      <c r="E20" s="174">
        <v>2534950.8571733101</v>
      </c>
      <c r="F20" s="174">
        <v>2534950.8571733101</v>
      </c>
      <c r="G20" s="174">
        <v>2534950.8571733101</v>
      </c>
      <c r="H20" s="174">
        <v>2534950.8571733101</v>
      </c>
      <c r="I20" s="174">
        <v>2534950.8571733101</v>
      </c>
      <c r="J20" s="174">
        <v>2534950.8571733101</v>
      </c>
      <c r="K20" s="174">
        <v>2534950.8571733101</v>
      </c>
      <c r="L20" s="174">
        <v>2534950.8571733101</v>
      </c>
      <c r="M20" s="174">
        <v>2534950.8571733101</v>
      </c>
      <c r="N20" s="1"/>
      <c r="O20" s="1"/>
      <c r="P20" s="1"/>
      <c r="Q20" s="1"/>
      <c r="R20" s="1"/>
      <c r="S20" s="1"/>
      <c r="T20" s="1"/>
      <c r="U20" s="1"/>
      <c r="V20" s="1"/>
      <c r="W20" s="1"/>
    </row>
    <row r="21" spans="1:23" x14ac:dyDescent="0.4">
      <c r="A21" s="70">
        <f t="shared" si="2"/>
        <v>45900</v>
      </c>
      <c r="B21" s="1"/>
      <c r="C21" s="1"/>
      <c r="D21" s="174">
        <v>2571277.1447989899</v>
      </c>
      <c r="E21" s="174">
        <v>2571277.1447989899</v>
      </c>
      <c r="F21" s="174">
        <v>2571277.1447989899</v>
      </c>
      <c r="G21" s="174">
        <v>2571277.1447989899</v>
      </c>
      <c r="H21" s="174">
        <v>2571277.1447989899</v>
      </c>
      <c r="I21" s="174">
        <v>2571277.1447989899</v>
      </c>
      <c r="J21" s="174">
        <v>2571277.1447989899</v>
      </c>
      <c r="K21" s="174">
        <v>2571277.1447989899</v>
      </c>
      <c r="L21" s="174">
        <v>2571277.1447989899</v>
      </c>
      <c r="M21" s="174">
        <v>2571277.1447989899</v>
      </c>
      <c r="N21" s="1"/>
      <c r="O21" s="1"/>
      <c r="P21" s="1"/>
      <c r="Q21" s="1"/>
      <c r="R21" s="1"/>
      <c r="S21" s="1"/>
      <c r="T21" s="1"/>
      <c r="U21" s="1"/>
      <c r="V21" s="1"/>
      <c r="W21" s="1"/>
    </row>
    <row r="22" spans="1:23" x14ac:dyDescent="0.4">
      <c r="A22" s="70">
        <f t="shared" si="2"/>
        <v>45930</v>
      </c>
      <c r="B22" s="1"/>
      <c r="C22" s="1"/>
      <c r="D22" s="174">
        <v>2582082.9826865206</v>
      </c>
      <c r="E22" s="174">
        <v>2582082.9826865206</v>
      </c>
      <c r="F22" s="174">
        <v>2582082.9826865206</v>
      </c>
      <c r="G22" s="174">
        <v>2582082.9826865206</v>
      </c>
      <c r="H22" s="174">
        <v>2582082.9826865206</v>
      </c>
      <c r="I22" s="174">
        <v>2582082.9826865206</v>
      </c>
      <c r="J22" s="174">
        <v>2582082.9826865206</v>
      </c>
      <c r="K22" s="174">
        <v>2582082.9826865206</v>
      </c>
      <c r="L22" s="174">
        <v>2582082.9826865206</v>
      </c>
      <c r="M22" s="174">
        <v>2582082.9826865206</v>
      </c>
      <c r="N22" s="1"/>
      <c r="O22" s="1"/>
      <c r="P22" s="1"/>
      <c r="Q22" s="1"/>
      <c r="R22" s="1"/>
      <c r="S22" s="1"/>
      <c r="T22" s="1"/>
      <c r="U22" s="1"/>
      <c r="V22" s="1"/>
      <c r="W22" s="1"/>
    </row>
    <row r="23" spans="1:23" x14ac:dyDescent="0.4">
      <c r="A23" s="70">
        <f t="shared" si="2"/>
        <v>45961</v>
      </c>
      <c r="B23" s="1"/>
      <c r="C23" s="1"/>
      <c r="D23" s="174">
        <v>2479894.8942985502</v>
      </c>
      <c r="E23" s="174">
        <v>2479894.8942985502</v>
      </c>
      <c r="F23" s="174">
        <v>2479894.8942985502</v>
      </c>
      <c r="G23" s="174">
        <v>2479894.8942985502</v>
      </c>
      <c r="H23" s="174">
        <v>2479894.8942985502</v>
      </c>
      <c r="I23" s="174">
        <v>2479894.8942985502</v>
      </c>
      <c r="J23" s="174">
        <v>2479894.8942985502</v>
      </c>
      <c r="K23" s="174">
        <v>2479894.8942985502</v>
      </c>
      <c r="L23" s="174">
        <v>2479894.8942985502</v>
      </c>
      <c r="M23" s="174">
        <v>2479894.8942985502</v>
      </c>
      <c r="N23" s="1"/>
      <c r="O23" s="1"/>
      <c r="P23" s="1"/>
      <c r="Q23" s="1"/>
      <c r="R23" s="1"/>
      <c r="S23" s="1"/>
      <c r="T23" s="1"/>
      <c r="U23" s="1"/>
      <c r="V23" s="1"/>
      <c r="W23" s="1"/>
    </row>
    <row r="24" spans="1:23" x14ac:dyDescent="0.4">
      <c r="A24" s="70">
        <f t="shared" si="2"/>
        <v>45991</v>
      </c>
      <c r="B24" s="1"/>
      <c r="C24" s="1"/>
      <c r="D24" s="174">
        <v>2565168.1809631097</v>
      </c>
      <c r="E24" s="174">
        <v>2565168.1809631097</v>
      </c>
      <c r="F24" s="174">
        <v>2565168.1809631097</v>
      </c>
      <c r="G24" s="174">
        <v>2565168.1809631097</v>
      </c>
      <c r="H24" s="174">
        <v>2565168.1809631097</v>
      </c>
      <c r="I24" s="174">
        <v>2565168.1809631097</v>
      </c>
      <c r="J24" s="174">
        <v>2565168.1809631097</v>
      </c>
      <c r="K24" s="174">
        <v>2565168.1809631097</v>
      </c>
      <c r="L24" s="174">
        <v>2565168.1809631097</v>
      </c>
      <c r="M24" s="174">
        <v>2565168.1809631097</v>
      </c>
      <c r="N24" s="1"/>
      <c r="O24" s="1"/>
      <c r="P24" s="1"/>
      <c r="Q24" s="1"/>
      <c r="R24" s="1"/>
      <c r="S24" s="1"/>
      <c r="T24" s="1"/>
      <c r="U24" s="1"/>
      <c r="V24" s="1"/>
      <c r="W24" s="1"/>
    </row>
    <row r="25" spans="1:23" x14ac:dyDescent="0.4">
      <c r="A25" s="70">
        <f t="shared" si="2"/>
        <v>46022</v>
      </c>
      <c r="B25" s="1"/>
      <c r="C25" s="1"/>
      <c r="D25" s="174">
        <v>2513913.9190778499</v>
      </c>
      <c r="E25" s="174">
        <v>2513913.9190778499</v>
      </c>
      <c r="F25" s="174">
        <v>2513913.9190778499</v>
      </c>
      <c r="G25" s="174">
        <v>2513913.9190778499</v>
      </c>
      <c r="H25" s="174">
        <v>2513913.9190778499</v>
      </c>
      <c r="I25" s="174">
        <v>2513913.9190778499</v>
      </c>
      <c r="J25" s="174">
        <v>2513913.9190778499</v>
      </c>
      <c r="K25" s="174">
        <v>2513913.9190778499</v>
      </c>
      <c r="L25" s="174">
        <v>2513913.9190778499</v>
      </c>
      <c r="M25" s="174">
        <v>2513913.9190778499</v>
      </c>
      <c r="N25" s="1"/>
      <c r="O25" s="1"/>
      <c r="P25" s="1"/>
      <c r="Q25" s="1"/>
      <c r="R25" s="1"/>
      <c r="S25" s="1"/>
      <c r="T25" s="1"/>
      <c r="U25" s="1"/>
      <c r="V25" s="1"/>
      <c r="W25" s="1"/>
    </row>
    <row r="26" spans="1:23" x14ac:dyDescent="0.4">
      <c r="A26" s="70">
        <f t="shared" si="2"/>
        <v>46053</v>
      </c>
      <c r="B26" s="1"/>
      <c r="C26" s="1"/>
      <c r="D26" s="174">
        <v>2448697.7077861503</v>
      </c>
      <c r="E26" s="174">
        <v>2448697.7077861503</v>
      </c>
      <c r="F26" s="174">
        <v>2448697.7077861503</v>
      </c>
      <c r="G26" s="174">
        <v>2448697.7077861503</v>
      </c>
      <c r="H26" s="174">
        <v>2448697.7077861503</v>
      </c>
      <c r="I26" s="174">
        <v>2448697.7077861503</v>
      </c>
      <c r="J26" s="174">
        <v>2448697.7077861503</v>
      </c>
      <c r="K26" s="174">
        <v>2448697.7077861503</v>
      </c>
      <c r="L26" s="174">
        <v>2448697.7077861503</v>
      </c>
      <c r="M26" s="174">
        <v>2448697.7077861503</v>
      </c>
      <c r="N26" s="1"/>
      <c r="O26" s="1"/>
      <c r="P26" s="1"/>
      <c r="Q26" s="1"/>
      <c r="R26" s="1"/>
      <c r="S26" s="1"/>
      <c r="T26" s="1"/>
      <c r="U26" s="1"/>
      <c r="V26" s="1"/>
      <c r="W26" s="1"/>
    </row>
    <row r="27" spans="1:23" x14ac:dyDescent="0.4">
      <c r="A27" s="70">
        <f t="shared" si="2"/>
        <v>46081</v>
      </c>
      <c r="B27" s="1"/>
      <c r="C27" s="1"/>
      <c r="D27" s="174">
        <v>2496317.5055127</v>
      </c>
      <c r="E27" s="174">
        <v>2496317.5055127</v>
      </c>
      <c r="F27" s="174">
        <v>2496317.5055127</v>
      </c>
      <c r="G27" s="174">
        <v>2496317.5055127</v>
      </c>
      <c r="H27" s="174">
        <v>2496317.5055127</v>
      </c>
      <c r="I27" s="174">
        <v>2496317.5055127</v>
      </c>
      <c r="J27" s="174">
        <v>2496317.5055127</v>
      </c>
      <c r="K27" s="174">
        <v>2496317.5055127</v>
      </c>
      <c r="L27" s="174">
        <v>2496317.5055127</v>
      </c>
      <c r="M27" s="174">
        <v>2496317.5055127</v>
      </c>
      <c r="N27" s="1"/>
      <c r="O27" s="1"/>
      <c r="P27" s="1"/>
      <c r="Q27" s="1"/>
      <c r="R27" s="1"/>
      <c r="S27" s="1"/>
      <c r="T27" s="1"/>
      <c r="U27" s="1"/>
      <c r="V27" s="1"/>
      <c r="W27" s="1"/>
    </row>
    <row r="28" spans="1:23" x14ac:dyDescent="0.4">
      <c r="A28" s="70">
        <f t="shared" si="2"/>
        <v>46112</v>
      </c>
      <c r="B28" s="1"/>
      <c r="C28" s="1"/>
      <c r="D28" s="174">
        <v>2359736.8894150597</v>
      </c>
      <c r="E28" s="174">
        <v>2359736.8894150597</v>
      </c>
      <c r="F28" s="174">
        <v>2359736.8894150597</v>
      </c>
      <c r="G28" s="174">
        <v>2359736.8894150597</v>
      </c>
      <c r="H28" s="174">
        <v>2359736.8894150597</v>
      </c>
      <c r="I28" s="174">
        <v>2359736.8894150597</v>
      </c>
      <c r="J28" s="174">
        <v>2359736.8894150597</v>
      </c>
      <c r="K28" s="174">
        <v>2359736.8894150597</v>
      </c>
      <c r="L28" s="174">
        <v>2359736.8894150597</v>
      </c>
      <c r="M28" s="174">
        <v>2359736.8894150597</v>
      </c>
      <c r="N28" s="1"/>
      <c r="O28" s="1"/>
      <c r="P28" s="1"/>
      <c r="Q28" s="1"/>
      <c r="R28" s="1"/>
      <c r="S28" s="1"/>
      <c r="T28" s="1"/>
      <c r="U28" s="1"/>
      <c r="V28" s="1"/>
      <c r="W28" s="1"/>
    </row>
    <row r="29" spans="1:23" x14ac:dyDescent="0.4">
      <c r="A29" s="70">
        <f>EOMONTH(A28+1,0)</f>
        <v>46142</v>
      </c>
      <c r="B29" s="1"/>
      <c r="C29" s="1"/>
      <c r="D29" s="174">
        <v>2520871.2715539499</v>
      </c>
      <c r="E29" s="174">
        <v>2520871.2715539499</v>
      </c>
      <c r="F29" s="174">
        <v>2520871.2715539499</v>
      </c>
      <c r="G29" s="174">
        <v>2520871.2715539499</v>
      </c>
      <c r="H29" s="174">
        <v>2520871.2715539499</v>
      </c>
      <c r="I29" s="174">
        <v>2520871.2715539499</v>
      </c>
      <c r="J29" s="174">
        <v>2520871.2715539499</v>
      </c>
      <c r="K29" s="174">
        <v>2520871.2715539499</v>
      </c>
      <c r="L29" s="174">
        <v>2520871.2715539499</v>
      </c>
      <c r="M29" s="174">
        <v>2520871.2715539499</v>
      </c>
      <c r="N29" s="1"/>
      <c r="O29" s="1"/>
      <c r="P29" s="1"/>
      <c r="Q29" s="1"/>
      <c r="R29" s="1"/>
      <c r="S29" s="1"/>
      <c r="T29" s="1"/>
      <c r="U29" s="1"/>
      <c r="V29" s="1"/>
      <c r="W29" s="1"/>
    </row>
    <row r="30" spans="1:23" x14ac:dyDescent="0.4">
      <c r="A30" s="70">
        <f t="shared" si="2"/>
        <v>46173</v>
      </c>
      <c r="B30" s="1"/>
      <c r="C30" s="1"/>
      <c r="D30" s="174">
        <v>2310008.3937524506</v>
      </c>
      <c r="E30" s="174">
        <v>2310008.3937524506</v>
      </c>
      <c r="F30" s="174">
        <v>2310008.3937524506</v>
      </c>
      <c r="G30" s="174">
        <v>2310008.3937524506</v>
      </c>
      <c r="H30" s="174">
        <v>2310008.3937524506</v>
      </c>
      <c r="I30" s="174">
        <v>2310008.3937524506</v>
      </c>
      <c r="J30" s="174">
        <v>2310008.3937524506</v>
      </c>
      <c r="K30" s="174">
        <v>2310008.3937524506</v>
      </c>
      <c r="L30" s="174">
        <v>2310008.3937524506</v>
      </c>
      <c r="M30" s="174">
        <v>2310008.3937524506</v>
      </c>
      <c r="N30" s="1"/>
      <c r="O30" s="1"/>
      <c r="P30" s="1"/>
      <c r="Q30" s="1"/>
      <c r="R30" s="1"/>
      <c r="S30" s="1"/>
      <c r="T30" s="1"/>
      <c r="U30" s="1"/>
      <c r="V30" s="1"/>
      <c r="W30" s="1"/>
    </row>
    <row r="31" spans="1:23" x14ac:dyDescent="0.4">
      <c r="A31" s="70">
        <f t="shared" si="2"/>
        <v>46203</v>
      </c>
      <c r="B31" s="1"/>
      <c r="C31" s="1"/>
      <c r="D31" s="174">
        <v>2368014.4931060001</v>
      </c>
      <c r="E31" s="174">
        <v>2368014.4931060001</v>
      </c>
      <c r="F31" s="174">
        <v>2368014.4931060001</v>
      </c>
      <c r="G31" s="174">
        <v>2368014.4931060001</v>
      </c>
      <c r="H31" s="174">
        <v>2368014.4931060001</v>
      </c>
      <c r="I31" s="174">
        <v>2368014.4931060001</v>
      </c>
      <c r="J31" s="174">
        <v>2368014.4931060001</v>
      </c>
      <c r="K31" s="174">
        <v>2368014.4931060001</v>
      </c>
      <c r="L31" s="174">
        <v>2368014.4931060001</v>
      </c>
      <c r="M31" s="174">
        <v>2368014.4931060001</v>
      </c>
      <c r="N31" s="1"/>
      <c r="O31" s="1"/>
      <c r="P31" s="1"/>
      <c r="Q31" s="1"/>
      <c r="R31" s="1"/>
      <c r="S31" s="1"/>
      <c r="T31" s="1"/>
      <c r="U31" s="1"/>
      <c r="V31" s="1"/>
      <c r="W31" s="1"/>
    </row>
    <row r="32" spans="1:23" x14ac:dyDescent="0.4">
      <c r="A32" s="70">
        <f t="shared" si="2"/>
        <v>46234</v>
      </c>
      <c r="B32" s="1"/>
      <c r="C32" s="1"/>
      <c r="D32" s="174">
        <v>2303283.26191526</v>
      </c>
      <c r="E32" s="174">
        <v>2303283.26191526</v>
      </c>
      <c r="F32" s="174">
        <v>2303283.26191526</v>
      </c>
      <c r="G32" s="174">
        <v>2303283.26191526</v>
      </c>
      <c r="H32" s="174">
        <v>2303283.26191526</v>
      </c>
      <c r="I32" s="174">
        <v>2303283.26191526</v>
      </c>
      <c r="J32" s="174">
        <v>2303283.26191526</v>
      </c>
      <c r="K32" s="174">
        <v>2303283.26191526</v>
      </c>
      <c r="L32" s="174">
        <v>2303283.26191526</v>
      </c>
      <c r="M32" s="174">
        <v>2303283.26191526</v>
      </c>
      <c r="N32" s="1"/>
      <c r="O32" s="1"/>
      <c r="P32" s="1"/>
      <c r="Q32" s="1"/>
      <c r="R32" s="1"/>
      <c r="S32" s="1"/>
      <c r="T32" s="1"/>
      <c r="U32" s="1"/>
      <c r="V32" s="1"/>
      <c r="W32" s="1"/>
    </row>
    <row r="33" spans="1:23" x14ac:dyDescent="0.4">
      <c r="A33" s="70">
        <f t="shared" si="2"/>
        <v>46265</v>
      </c>
      <c r="B33" s="1"/>
      <c r="C33" s="1"/>
      <c r="D33" s="174">
        <v>2382546.9410827095</v>
      </c>
      <c r="E33" s="174">
        <v>2382546.9410827095</v>
      </c>
      <c r="F33" s="174">
        <v>2382546.9410827095</v>
      </c>
      <c r="G33" s="174">
        <v>2382546.9410827095</v>
      </c>
      <c r="H33" s="174">
        <v>2382546.9410827095</v>
      </c>
      <c r="I33" s="174">
        <v>2382546.9410827095</v>
      </c>
      <c r="J33" s="174">
        <v>2382546.9410827095</v>
      </c>
      <c r="K33" s="174">
        <v>2382546.9410827095</v>
      </c>
      <c r="L33" s="174">
        <v>2382546.9410827095</v>
      </c>
      <c r="M33" s="174">
        <v>2382546.9410827095</v>
      </c>
      <c r="N33" s="1"/>
      <c r="O33" s="1"/>
      <c r="P33" s="1"/>
      <c r="Q33" s="1"/>
      <c r="R33" s="1"/>
      <c r="S33" s="1"/>
      <c r="T33" s="1"/>
      <c r="U33" s="1"/>
      <c r="V33" s="1"/>
      <c r="W33" s="1"/>
    </row>
    <row r="34" spans="1:23" x14ac:dyDescent="0.4">
      <c r="A34" s="70">
        <f t="shared" si="2"/>
        <v>46295</v>
      </c>
      <c r="B34" s="1"/>
      <c r="C34" s="1"/>
      <c r="D34" s="174">
        <v>2325575.9905507104</v>
      </c>
      <c r="E34" s="174">
        <v>2325575.9905507104</v>
      </c>
      <c r="F34" s="174">
        <v>2325575.9905507104</v>
      </c>
      <c r="G34" s="174">
        <v>2325575.9905507104</v>
      </c>
      <c r="H34" s="174">
        <v>2325575.9905507104</v>
      </c>
      <c r="I34" s="174">
        <v>2325575.9905507104</v>
      </c>
      <c r="J34" s="174">
        <v>2325575.9905507104</v>
      </c>
      <c r="K34" s="174">
        <v>2325575.9905507104</v>
      </c>
      <c r="L34" s="174">
        <v>2325575.9905507104</v>
      </c>
      <c r="M34" s="174">
        <v>2325575.9905507104</v>
      </c>
      <c r="N34" s="1"/>
      <c r="O34" s="1"/>
      <c r="P34" s="1"/>
      <c r="Q34" s="1"/>
      <c r="R34" s="1"/>
      <c r="S34" s="1"/>
      <c r="T34" s="1"/>
      <c r="U34" s="1"/>
      <c r="V34" s="1"/>
      <c r="W34" s="1"/>
    </row>
    <row r="35" spans="1:23" x14ac:dyDescent="0.4">
      <c r="A35" s="70">
        <f t="shared" si="2"/>
        <v>46326</v>
      </c>
      <c r="B35" s="1"/>
      <c r="C35" s="1"/>
      <c r="D35" s="174">
        <v>2282726.4061537301</v>
      </c>
      <c r="E35" s="174">
        <v>2282726.4061537301</v>
      </c>
      <c r="F35" s="174">
        <v>2282726.4061537301</v>
      </c>
      <c r="G35" s="174">
        <v>2282726.4061537301</v>
      </c>
      <c r="H35" s="174">
        <v>2282726.4061537301</v>
      </c>
      <c r="I35" s="174">
        <v>2282726.4061537301</v>
      </c>
      <c r="J35" s="174">
        <v>2282726.4061537301</v>
      </c>
      <c r="K35" s="174">
        <v>2282726.4061537301</v>
      </c>
      <c r="L35" s="174">
        <v>2282726.4061537301</v>
      </c>
      <c r="M35" s="174">
        <v>2282726.4061537301</v>
      </c>
      <c r="N35" s="1"/>
      <c r="O35" s="1"/>
      <c r="P35" s="1"/>
      <c r="Q35" s="1"/>
      <c r="R35" s="1"/>
      <c r="S35" s="1"/>
      <c r="T35" s="1"/>
      <c r="U35" s="1"/>
      <c r="V35" s="1"/>
      <c r="W35" s="1"/>
    </row>
    <row r="36" spans="1:23" x14ac:dyDescent="0.4">
      <c r="A36" s="70">
        <f t="shared" si="2"/>
        <v>46356</v>
      </c>
      <c r="B36" s="1"/>
      <c r="C36" s="1"/>
      <c r="D36" s="174">
        <v>2335697.83391198</v>
      </c>
      <c r="E36" s="174">
        <v>2335697.83391198</v>
      </c>
      <c r="F36" s="174">
        <v>2335697.83391198</v>
      </c>
      <c r="G36" s="174">
        <v>2335697.83391198</v>
      </c>
      <c r="H36" s="174">
        <v>2335697.83391198</v>
      </c>
      <c r="I36" s="174">
        <v>2335697.83391198</v>
      </c>
      <c r="J36" s="174">
        <v>2335697.83391198</v>
      </c>
      <c r="K36" s="174">
        <v>2335697.83391198</v>
      </c>
      <c r="L36" s="174">
        <v>2335697.83391198</v>
      </c>
      <c r="M36" s="174">
        <v>2335697.83391198</v>
      </c>
      <c r="N36" s="1"/>
      <c r="O36" s="1"/>
      <c r="P36" s="1"/>
      <c r="Q36" s="1"/>
      <c r="R36" s="1"/>
      <c r="S36" s="1"/>
      <c r="T36" s="1"/>
      <c r="U36" s="1"/>
      <c r="V36" s="1"/>
      <c r="W36" s="1"/>
    </row>
    <row r="37" spans="1:23" x14ac:dyDescent="0.4">
      <c r="A37" s="70">
        <f t="shared" si="2"/>
        <v>46387</v>
      </c>
      <c r="B37" s="1"/>
      <c r="C37" s="1"/>
      <c r="D37" s="174">
        <v>2292309.9721714999</v>
      </c>
      <c r="E37" s="174">
        <v>2292309.9721714999</v>
      </c>
      <c r="F37" s="174">
        <v>2292309.9721714999</v>
      </c>
      <c r="G37" s="174">
        <v>2292309.9721714999</v>
      </c>
      <c r="H37" s="174">
        <v>2292309.9721714999</v>
      </c>
      <c r="I37" s="174">
        <v>2292309.9721714999</v>
      </c>
      <c r="J37" s="174">
        <v>2292309.9721714999</v>
      </c>
      <c r="K37" s="174">
        <v>2292309.9721714999</v>
      </c>
      <c r="L37" s="174">
        <v>2292309.9721714999</v>
      </c>
      <c r="M37" s="174">
        <v>2292309.9721714999</v>
      </c>
      <c r="N37" s="1"/>
      <c r="O37" s="1"/>
      <c r="P37" s="1"/>
      <c r="Q37" s="1"/>
      <c r="R37" s="1"/>
      <c r="S37" s="1"/>
      <c r="T37" s="1"/>
      <c r="U37" s="1"/>
      <c r="V37" s="1"/>
      <c r="W37" s="1"/>
    </row>
    <row r="38" spans="1:23" x14ac:dyDescent="0.4">
      <c r="A38" s="70">
        <f t="shared" si="2"/>
        <v>46418</v>
      </c>
      <c r="B38" s="1"/>
      <c r="C38" s="1"/>
      <c r="D38" s="174">
        <v>2281033.2892649001</v>
      </c>
      <c r="E38" s="174">
        <v>2281033.2892649001</v>
      </c>
      <c r="F38" s="174">
        <v>2281033.2892649001</v>
      </c>
      <c r="G38" s="174">
        <v>2281033.2892649001</v>
      </c>
      <c r="H38" s="174">
        <v>2281033.2892649001</v>
      </c>
      <c r="I38" s="174">
        <v>2281033.2892649001</v>
      </c>
      <c r="J38" s="174">
        <v>2281033.2892649001</v>
      </c>
      <c r="K38" s="174">
        <v>2281033.2892649001</v>
      </c>
      <c r="L38" s="174">
        <v>2281033.2892649001</v>
      </c>
      <c r="M38" s="174">
        <v>2281033.2892649001</v>
      </c>
      <c r="N38" s="1"/>
      <c r="O38" s="1"/>
      <c r="P38" s="1"/>
      <c r="Q38" s="1"/>
      <c r="R38" s="1"/>
      <c r="S38" s="1"/>
      <c r="T38" s="1"/>
      <c r="U38" s="1"/>
      <c r="V38" s="1"/>
      <c r="W38" s="1"/>
    </row>
    <row r="39" spans="1:23" x14ac:dyDescent="0.4">
      <c r="A39" s="70">
        <f t="shared" si="2"/>
        <v>46446</v>
      </c>
      <c r="B39" s="1"/>
      <c r="C39" s="1"/>
      <c r="D39" s="174">
        <v>2296380.53581197</v>
      </c>
      <c r="E39" s="174">
        <v>2296380.53581197</v>
      </c>
      <c r="F39" s="174">
        <v>2296380.53581197</v>
      </c>
      <c r="G39" s="174">
        <v>2296380.53581197</v>
      </c>
      <c r="H39" s="174">
        <v>2296380.53581197</v>
      </c>
      <c r="I39" s="174">
        <v>2296380.53581197</v>
      </c>
      <c r="J39" s="174">
        <v>2296380.53581197</v>
      </c>
      <c r="K39" s="174">
        <v>2296380.53581197</v>
      </c>
      <c r="L39" s="174">
        <v>2296380.53581197</v>
      </c>
      <c r="M39" s="174">
        <v>2296380.53581197</v>
      </c>
      <c r="N39" s="1"/>
      <c r="O39" s="1"/>
      <c r="P39" s="1"/>
      <c r="Q39" s="1"/>
      <c r="R39" s="1"/>
      <c r="S39" s="1"/>
      <c r="T39" s="1"/>
      <c r="U39" s="1"/>
      <c r="V39" s="1"/>
      <c r="W39" s="1"/>
    </row>
    <row r="40" spans="1:23" x14ac:dyDescent="0.4">
      <c r="A40" s="70">
        <f t="shared" si="2"/>
        <v>46477</v>
      </c>
      <c r="B40" s="1"/>
      <c r="C40" s="1"/>
      <c r="D40" s="174">
        <v>2178630.7699309899</v>
      </c>
      <c r="E40" s="174">
        <v>2178630.7699309899</v>
      </c>
      <c r="F40" s="174">
        <v>2178630.7699309899</v>
      </c>
      <c r="G40" s="174">
        <v>2178630.7699309899</v>
      </c>
      <c r="H40" s="174">
        <v>2178630.7699309899</v>
      </c>
      <c r="I40" s="174">
        <v>2178630.7699309899</v>
      </c>
      <c r="J40" s="174">
        <v>2178630.7699309899</v>
      </c>
      <c r="K40" s="174">
        <v>2178630.7699309899</v>
      </c>
      <c r="L40" s="174">
        <v>2178630.7699309899</v>
      </c>
      <c r="M40" s="174">
        <v>2178630.7699309899</v>
      </c>
      <c r="N40" s="1"/>
      <c r="O40" s="1"/>
      <c r="P40" s="1"/>
      <c r="Q40" s="1"/>
      <c r="R40" s="1"/>
      <c r="S40" s="1"/>
      <c r="T40" s="1"/>
      <c r="U40" s="1"/>
      <c r="V40" s="1"/>
      <c r="W40" s="1"/>
    </row>
    <row r="41" spans="1:23" x14ac:dyDescent="0.4">
      <c r="A41" s="70">
        <f t="shared" si="2"/>
        <v>46507</v>
      </c>
      <c r="B41" s="1"/>
      <c r="C41" s="1"/>
      <c r="D41" s="174">
        <v>2321964.3021014496</v>
      </c>
      <c r="E41" s="174">
        <v>2321964.3021014496</v>
      </c>
      <c r="F41" s="174">
        <v>2321964.3021014496</v>
      </c>
      <c r="G41" s="174">
        <v>2321964.3021014496</v>
      </c>
      <c r="H41" s="174">
        <v>2321964.3021014496</v>
      </c>
      <c r="I41" s="174">
        <v>2321964.3021014496</v>
      </c>
      <c r="J41" s="174">
        <v>2321964.3021014496</v>
      </c>
      <c r="K41" s="174">
        <v>2321964.3021014496</v>
      </c>
      <c r="L41" s="174">
        <v>2321964.3021014496</v>
      </c>
      <c r="M41" s="174">
        <v>2321964.3021014496</v>
      </c>
      <c r="N41" s="1"/>
      <c r="O41" s="1"/>
      <c r="P41" s="1"/>
      <c r="Q41" s="1"/>
      <c r="R41" s="1"/>
      <c r="S41" s="1"/>
      <c r="T41" s="1"/>
      <c r="U41" s="1"/>
      <c r="V41" s="1"/>
      <c r="W41" s="1"/>
    </row>
    <row r="42" spans="1:23" x14ac:dyDescent="0.4">
      <c r="A42" s="70">
        <f t="shared" si="2"/>
        <v>46538</v>
      </c>
      <c r="B42" s="1"/>
      <c r="C42" s="1"/>
      <c r="D42" s="174">
        <v>2277258.6795105999</v>
      </c>
      <c r="E42" s="174">
        <v>2277258.6795105999</v>
      </c>
      <c r="F42" s="174">
        <v>2277258.6795105999</v>
      </c>
      <c r="G42" s="174">
        <v>2277258.6795105999</v>
      </c>
      <c r="H42" s="174">
        <v>2277258.6795105999</v>
      </c>
      <c r="I42" s="174">
        <v>2277258.6795105999</v>
      </c>
      <c r="J42" s="174">
        <v>2277258.6795105999</v>
      </c>
      <c r="K42" s="174">
        <v>2277258.6795105999</v>
      </c>
      <c r="L42" s="174">
        <v>2277258.6795105999</v>
      </c>
      <c r="M42" s="174">
        <v>2277258.6795105999</v>
      </c>
      <c r="N42" s="1"/>
      <c r="O42" s="1"/>
      <c r="P42" s="1"/>
      <c r="Q42" s="1"/>
      <c r="R42" s="1"/>
      <c r="S42" s="1"/>
      <c r="T42" s="1"/>
      <c r="U42" s="1"/>
      <c r="V42" s="1"/>
      <c r="W42" s="1"/>
    </row>
    <row r="43" spans="1:23" x14ac:dyDescent="0.4">
      <c r="A43" s="70">
        <f t="shared" si="2"/>
        <v>46568</v>
      </c>
      <c r="B43" s="1"/>
      <c r="C43" s="1"/>
      <c r="D43" s="174">
        <v>2286797.5690993201</v>
      </c>
      <c r="E43" s="174">
        <v>2286797.5690993201</v>
      </c>
      <c r="F43" s="174">
        <v>2286797.5690993201</v>
      </c>
      <c r="G43" s="174">
        <v>2286797.5690993201</v>
      </c>
      <c r="H43" s="174">
        <v>2286797.5690993201</v>
      </c>
      <c r="I43" s="174">
        <v>2286797.5690993201</v>
      </c>
      <c r="J43" s="174">
        <v>2286797.5690993201</v>
      </c>
      <c r="K43" s="174">
        <v>2286797.5690993201</v>
      </c>
      <c r="L43" s="174">
        <v>2286797.5690993201</v>
      </c>
      <c r="M43" s="174">
        <v>2286797.5690993201</v>
      </c>
      <c r="N43" s="1"/>
      <c r="O43" s="1"/>
      <c r="P43" s="1"/>
      <c r="Q43" s="1"/>
      <c r="R43" s="1"/>
      <c r="S43" s="1"/>
      <c r="T43" s="1"/>
      <c r="U43" s="1"/>
      <c r="V43" s="1"/>
      <c r="W43" s="1"/>
    </row>
    <row r="44" spans="1:23" x14ac:dyDescent="0.4">
      <c r="A44" s="70">
        <f t="shared" si="2"/>
        <v>46599</v>
      </c>
      <c r="B44" s="1"/>
      <c r="C44" s="1"/>
      <c r="D44" s="174">
        <v>6124625.57937897</v>
      </c>
      <c r="E44" s="174">
        <v>6124625.57937897</v>
      </c>
      <c r="F44" s="174">
        <v>6124625.57937897</v>
      </c>
      <c r="G44" s="174">
        <v>6124625.57937897</v>
      </c>
      <c r="H44" s="174">
        <v>6124625.57937897</v>
      </c>
      <c r="I44" s="174">
        <v>6124625.57937897</v>
      </c>
      <c r="J44" s="174">
        <v>6124625.57937897</v>
      </c>
      <c r="K44" s="174">
        <v>6124625.57937897</v>
      </c>
      <c r="L44" s="174">
        <v>6124625.57937897</v>
      </c>
      <c r="M44" s="174">
        <v>6124625.57937897</v>
      </c>
      <c r="N44" s="1"/>
      <c r="O44" s="1"/>
      <c r="P44" s="1"/>
      <c r="Q44" s="1"/>
      <c r="R44" s="1"/>
      <c r="S44" s="1"/>
      <c r="T44" s="1"/>
      <c r="U44" s="1"/>
      <c r="V44" s="1"/>
      <c r="W44" s="1"/>
    </row>
    <row r="45" spans="1:23" x14ac:dyDescent="0.4">
      <c r="A45" s="70">
        <f t="shared" si="2"/>
        <v>46630</v>
      </c>
      <c r="B45" s="1"/>
      <c r="C45" s="1"/>
      <c r="D45" s="174">
        <v>2260326.8745729495</v>
      </c>
      <c r="E45" s="174">
        <v>2260326.8745729495</v>
      </c>
      <c r="F45" s="174">
        <v>2260326.8745729495</v>
      </c>
      <c r="G45" s="174">
        <v>2260326.8745729495</v>
      </c>
      <c r="H45" s="174">
        <v>2260326.8745729495</v>
      </c>
      <c r="I45" s="174">
        <v>2260326.8745729495</v>
      </c>
      <c r="J45" s="174">
        <v>2260326.8745729495</v>
      </c>
      <c r="K45" s="174">
        <v>2260326.8745729495</v>
      </c>
      <c r="L45" s="174">
        <v>2260326.8745729495</v>
      </c>
      <c r="M45" s="174">
        <v>2260326.8745729495</v>
      </c>
      <c r="N45" s="1"/>
      <c r="O45" s="1"/>
      <c r="P45" s="1"/>
      <c r="Q45" s="1"/>
      <c r="R45" s="1"/>
      <c r="S45" s="1"/>
      <c r="T45" s="1"/>
      <c r="U45" s="1"/>
      <c r="V45" s="1"/>
      <c r="W45" s="1"/>
    </row>
    <row r="46" spans="1:23" x14ac:dyDescent="0.4">
      <c r="A46" s="70">
        <f t="shared" si="2"/>
        <v>46660</v>
      </c>
      <c r="B46" s="1"/>
      <c r="C46" s="1"/>
      <c r="D46" s="174">
        <v>2199959.4250160097</v>
      </c>
      <c r="E46" s="174">
        <v>2199959.4250160097</v>
      </c>
      <c r="F46" s="174">
        <v>2199959.4250160097</v>
      </c>
      <c r="G46" s="174">
        <v>2199959.4250160097</v>
      </c>
      <c r="H46" s="174">
        <v>2199959.4250160097</v>
      </c>
      <c r="I46" s="174">
        <v>2199959.4250160097</v>
      </c>
      <c r="J46" s="174">
        <v>2199959.4250160097</v>
      </c>
      <c r="K46" s="174">
        <v>2199959.4250160097</v>
      </c>
      <c r="L46" s="174">
        <v>2199959.4250160097</v>
      </c>
      <c r="M46" s="174">
        <v>2199959.4250160097</v>
      </c>
      <c r="N46" s="1"/>
      <c r="O46" s="1"/>
      <c r="P46" s="1"/>
      <c r="Q46" s="1"/>
      <c r="R46" s="1"/>
      <c r="S46" s="1"/>
      <c r="T46" s="1"/>
      <c r="U46" s="1"/>
      <c r="V46" s="1"/>
      <c r="W46" s="1"/>
    </row>
    <row r="47" spans="1:23" x14ac:dyDescent="0.4">
      <c r="A47" s="70">
        <f t="shared" si="2"/>
        <v>46691</v>
      </c>
      <c r="B47" s="1"/>
      <c r="C47" s="1"/>
      <c r="D47" s="174">
        <v>2203054.6830826397</v>
      </c>
      <c r="E47" s="174">
        <v>2203054.6830826397</v>
      </c>
      <c r="F47" s="174">
        <v>2203054.6830826397</v>
      </c>
      <c r="G47" s="174">
        <v>2203054.6830826397</v>
      </c>
      <c r="H47" s="174">
        <v>2203054.6830826397</v>
      </c>
      <c r="I47" s="174">
        <v>2203054.6830826397</v>
      </c>
      <c r="J47" s="174">
        <v>2203054.6830826397</v>
      </c>
      <c r="K47" s="174">
        <v>2203054.6830826397</v>
      </c>
      <c r="L47" s="174">
        <v>2203054.6830826397</v>
      </c>
      <c r="M47" s="174">
        <v>2203054.6830826397</v>
      </c>
      <c r="N47" s="1"/>
      <c r="O47" s="1"/>
      <c r="P47" s="1"/>
      <c r="Q47" s="1"/>
      <c r="R47" s="1"/>
      <c r="S47" s="1"/>
      <c r="T47" s="1"/>
      <c r="U47" s="1"/>
      <c r="V47" s="1"/>
      <c r="W47" s="1"/>
    </row>
    <row r="48" spans="1:23" x14ac:dyDescent="0.4">
      <c r="A48" s="70">
        <f t="shared" si="2"/>
        <v>46721</v>
      </c>
      <c r="B48" s="1"/>
      <c r="C48" s="1"/>
      <c r="D48" s="174">
        <v>2213698.6090965196</v>
      </c>
      <c r="E48" s="174">
        <v>2213698.6090965196</v>
      </c>
      <c r="F48" s="174">
        <v>2213698.6090965196</v>
      </c>
      <c r="G48" s="174">
        <v>2213698.6090965196</v>
      </c>
      <c r="H48" s="174">
        <v>2213698.6090965196</v>
      </c>
      <c r="I48" s="174">
        <v>2213698.6090965196</v>
      </c>
      <c r="J48" s="174">
        <v>2213698.6090965196</v>
      </c>
      <c r="K48" s="174">
        <v>2213698.6090965196</v>
      </c>
      <c r="L48" s="174">
        <v>2213698.6090965196</v>
      </c>
      <c r="M48" s="174">
        <v>2213698.6090965196</v>
      </c>
      <c r="N48" s="1"/>
      <c r="O48" s="1"/>
      <c r="P48" s="1"/>
      <c r="Q48" s="1"/>
      <c r="R48" s="1"/>
      <c r="S48" s="1"/>
      <c r="T48" s="1"/>
      <c r="U48" s="1"/>
      <c r="V48" s="1"/>
      <c r="W48" s="1"/>
    </row>
    <row r="49" spans="1:23" x14ac:dyDescent="0.4">
      <c r="A49" s="70">
        <f t="shared" si="2"/>
        <v>46752</v>
      </c>
      <c r="B49" s="1"/>
      <c r="C49" s="1"/>
      <c r="D49" s="174">
        <v>2182689.7645205399</v>
      </c>
      <c r="E49" s="174">
        <v>2182689.7645205399</v>
      </c>
      <c r="F49" s="174">
        <v>2182689.7645205399</v>
      </c>
      <c r="G49" s="174">
        <v>2182689.7645205399</v>
      </c>
      <c r="H49" s="174">
        <v>2182689.7645205399</v>
      </c>
      <c r="I49" s="174">
        <v>2182689.7645205399</v>
      </c>
      <c r="J49" s="174">
        <v>2182689.7645205399</v>
      </c>
      <c r="K49" s="174">
        <v>2182689.7645205399</v>
      </c>
      <c r="L49" s="174">
        <v>2182689.7645205399</v>
      </c>
      <c r="M49" s="174">
        <v>2182689.7645205399</v>
      </c>
      <c r="N49" s="1"/>
      <c r="O49" s="1"/>
      <c r="P49" s="1"/>
      <c r="Q49" s="1"/>
      <c r="R49" s="1"/>
      <c r="S49" s="1"/>
      <c r="T49" s="1"/>
      <c r="U49" s="1"/>
      <c r="V49" s="1"/>
      <c r="W49" s="1"/>
    </row>
    <row r="50" spans="1:23" x14ac:dyDescent="0.4">
      <c r="A50" s="70">
        <f t="shared" si="2"/>
        <v>46783</v>
      </c>
      <c r="B50" s="1"/>
      <c r="C50" s="1"/>
      <c r="D50" s="174">
        <v>2246749.3182240902</v>
      </c>
      <c r="E50" s="174">
        <v>2246749.3182240902</v>
      </c>
      <c r="F50" s="174">
        <v>2246749.3182240902</v>
      </c>
      <c r="G50" s="174">
        <v>2246749.3182240902</v>
      </c>
      <c r="H50" s="174">
        <v>2246749.3182240902</v>
      </c>
      <c r="I50" s="174">
        <v>2246749.3182240902</v>
      </c>
      <c r="J50" s="174">
        <v>2246749.3182240902</v>
      </c>
      <c r="K50" s="174">
        <v>2246749.3182240902</v>
      </c>
      <c r="L50" s="174">
        <v>2246749.3182240902</v>
      </c>
      <c r="M50" s="174">
        <v>2246749.3182240902</v>
      </c>
      <c r="N50" s="1"/>
      <c r="O50" s="1"/>
      <c r="P50" s="1"/>
      <c r="Q50" s="1"/>
      <c r="R50" s="1"/>
      <c r="S50" s="1"/>
      <c r="T50" s="1"/>
      <c r="U50" s="1"/>
      <c r="V50" s="1"/>
      <c r="W50" s="1"/>
    </row>
    <row r="51" spans="1:23" x14ac:dyDescent="0.4">
      <c r="A51" s="70">
        <f t="shared" si="2"/>
        <v>46812</v>
      </c>
      <c r="B51" s="1"/>
      <c r="C51" s="1"/>
      <c r="D51" s="174">
        <v>2225035.4998782803</v>
      </c>
      <c r="E51" s="174">
        <v>2225035.4998782803</v>
      </c>
      <c r="F51" s="174">
        <v>2225035.4998782803</v>
      </c>
      <c r="G51" s="174">
        <v>2225035.4998782803</v>
      </c>
      <c r="H51" s="174">
        <v>2225035.4998782803</v>
      </c>
      <c r="I51" s="174">
        <v>2225035.4998782803</v>
      </c>
      <c r="J51" s="174">
        <v>2225035.4998782803</v>
      </c>
      <c r="K51" s="174">
        <v>2225035.4998782803</v>
      </c>
      <c r="L51" s="174">
        <v>2225035.4998782803</v>
      </c>
      <c r="M51" s="174">
        <v>2225035.4998782803</v>
      </c>
      <c r="N51" s="1"/>
      <c r="O51" s="1"/>
      <c r="P51" s="1"/>
      <c r="Q51" s="1"/>
      <c r="R51" s="1"/>
      <c r="S51" s="1"/>
      <c r="T51" s="1"/>
      <c r="U51" s="1"/>
      <c r="V51" s="1"/>
      <c r="W51" s="1"/>
    </row>
    <row r="52" spans="1:23" x14ac:dyDescent="0.4">
      <c r="A52" s="70">
        <f t="shared" si="2"/>
        <v>46843</v>
      </c>
      <c r="B52" s="1"/>
      <c r="C52" s="1"/>
      <c r="D52" s="174">
        <v>2082092.2195760303</v>
      </c>
      <c r="E52" s="174">
        <v>2082092.2195760303</v>
      </c>
      <c r="F52" s="174">
        <v>2082092.2195760303</v>
      </c>
      <c r="G52" s="174">
        <v>2082092.2195760303</v>
      </c>
      <c r="H52" s="174">
        <v>2082092.2195760303</v>
      </c>
      <c r="I52" s="174">
        <v>2082092.2195760303</v>
      </c>
      <c r="J52" s="174">
        <v>2082092.2195760303</v>
      </c>
      <c r="K52" s="174">
        <v>2082092.2195760303</v>
      </c>
      <c r="L52" s="174">
        <v>2082092.2195760303</v>
      </c>
      <c r="M52" s="174">
        <v>2082092.2195760303</v>
      </c>
      <c r="N52" s="1"/>
      <c r="O52" s="1"/>
      <c r="P52" s="1"/>
      <c r="Q52" s="1"/>
      <c r="R52" s="1"/>
      <c r="S52" s="1"/>
      <c r="T52" s="1"/>
      <c r="U52" s="1"/>
      <c r="V52" s="1"/>
      <c r="W52" s="1"/>
    </row>
    <row r="53" spans="1:23" x14ac:dyDescent="0.4">
      <c r="A53" s="70">
        <f t="shared" si="2"/>
        <v>46873</v>
      </c>
      <c r="B53" s="1"/>
      <c r="C53" s="1"/>
      <c r="D53" s="174">
        <v>2268525.53594707</v>
      </c>
      <c r="E53" s="174">
        <v>2268525.53594707</v>
      </c>
      <c r="F53" s="174">
        <v>2268525.53594707</v>
      </c>
      <c r="G53" s="174">
        <v>2268525.53594707</v>
      </c>
      <c r="H53" s="174">
        <v>2268525.53594707</v>
      </c>
      <c r="I53" s="174">
        <v>2268525.53594707</v>
      </c>
      <c r="J53" s="174">
        <v>2268525.53594707</v>
      </c>
      <c r="K53" s="174">
        <v>2268525.53594707</v>
      </c>
      <c r="L53" s="174">
        <v>2268525.53594707</v>
      </c>
      <c r="M53" s="174">
        <v>2268525.53594707</v>
      </c>
      <c r="N53" s="1"/>
      <c r="O53" s="1"/>
      <c r="P53" s="1"/>
      <c r="Q53" s="1"/>
      <c r="R53" s="1"/>
      <c r="S53" s="1"/>
      <c r="T53" s="1"/>
      <c r="U53" s="1"/>
      <c r="V53" s="1"/>
      <c r="W53" s="1"/>
    </row>
    <row r="54" spans="1:23" x14ac:dyDescent="0.4">
      <c r="A54" s="70">
        <f t="shared" si="2"/>
        <v>46904</v>
      </c>
      <c r="B54" s="1"/>
      <c r="C54" s="1"/>
      <c r="D54" s="174">
        <v>2178081.3021382401</v>
      </c>
      <c r="E54" s="174">
        <v>2178081.3021382401</v>
      </c>
      <c r="F54" s="174">
        <v>2178081.3021382401</v>
      </c>
      <c r="G54" s="174">
        <v>2178081.3021382401</v>
      </c>
      <c r="H54" s="174">
        <v>2178081.3021382401</v>
      </c>
      <c r="I54" s="174">
        <v>2178081.3021382401</v>
      </c>
      <c r="J54" s="174">
        <v>2178081.3021382401</v>
      </c>
      <c r="K54" s="174">
        <v>2178081.3021382401</v>
      </c>
      <c r="L54" s="174">
        <v>2178081.3021382401</v>
      </c>
      <c r="M54" s="174">
        <v>2178081.3021382401</v>
      </c>
      <c r="N54" s="1"/>
      <c r="O54" s="1"/>
      <c r="P54" s="1"/>
      <c r="Q54" s="1"/>
      <c r="R54" s="1"/>
      <c r="S54" s="1"/>
      <c r="T54" s="1"/>
      <c r="U54" s="1"/>
      <c r="V54" s="1"/>
      <c r="W54" s="1"/>
    </row>
    <row r="55" spans="1:23" x14ac:dyDescent="0.4">
      <c r="A55" s="70">
        <f t="shared" si="2"/>
        <v>46934</v>
      </c>
      <c r="B55" s="1"/>
      <c r="C55" s="1"/>
      <c r="D55" s="174">
        <v>2195229.4662669599</v>
      </c>
      <c r="E55" s="174">
        <v>2195229.4662669599</v>
      </c>
      <c r="F55" s="174">
        <v>2195229.4662669599</v>
      </c>
      <c r="G55" s="174">
        <v>2195229.4662669599</v>
      </c>
      <c r="H55" s="174">
        <v>2195229.4662669599</v>
      </c>
      <c r="I55" s="174">
        <v>2195229.4662669599</v>
      </c>
      <c r="J55" s="174">
        <v>2195229.4662669599</v>
      </c>
      <c r="K55" s="174">
        <v>2195229.4662669599</v>
      </c>
      <c r="L55" s="174">
        <v>2195229.4662669599</v>
      </c>
      <c r="M55" s="174">
        <v>2195229.4662669599</v>
      </c>
      <c r="N55" s="1"/>
      <c r="O55" s="1"/>
      <c r="P55" s="1"/>
      <c r="Q55" s="1"/>
      <c r="R55" s="1"/>
      <c r="S55" s="1"/>
      <c r="T55" s="1"/>
      <c r="U55" s="1"/>
      <c r="V55" s="1"/>
      <c r="W55" s="1"/>
    </row>
    <row r="56" spans="1:23" x14ac:dyDescent="0.4">
      <c r="A56" s="70">
        <f t="shared" si="2"/>
        <v>46965</v>
      </c>
      <c r="B56" s="1"/>
      <c r="C56" s="1"/>
      <c r="D56" s="174">
        <v>2205791.8628219902</v>
      </c>
      <c r="E56" s="174">
        <v>2205791.8628219902</v>
      </c>
      <c r="F56" s="174">
        <v>2205791.8628219902</v>
      </c>
      <c r="G56" s="174">
        <v>2205791.8628219902</v>
      </c>
      <c r="H56" s="174">
        <v>2205791.8628219902</v>
      </c>
      <c r="I56" s="174">
        <v>2205791.8628219902</v>
      </c>
      <c r="J56" s="174">
        <v>2205791.8628219902</v>
      </c>
      <c r="K56" s="174">
        <v>2205791.8628219902</v>
      </c>
      <c r="L56" s="174">
        <v>2205791.8628219902</v>
      </c>
      <c r="M56" s="174">
        <v>2205791.8628219902</v>
      </c>
      <c r="N56" s="1"/>
      <c r="O56" s="1"/>
      <c r="P56" s="1"/>
      <c r="Q56" s="1"/>
      <c r="R56" s="1"/>
      <c r="S56" s="1"/>
      <c r="T56" s="1"/>
      <c r="U56" s="1"/>
      <c r="V56" s="1"/>
      <c r="W56" s="1"/>
    </row>
    <row r="57" spans="1:23" x14ac:dyDescent="0.4">
      <c r="A57" s="70">
        <f t="shared" si="2"/>
        <v>46996</v>
      </c>
      <c r="B57" s="1"/>
      <c r="C57" s="1"/>
      <c r="D57" s="174">
        <v>2216472.3725445098</v>
      </c>
      <c r="E57" s="174">
        <v>2216472.3725445098</v>
      </c>
      <c r="F57" s="174">
        <v>2216472.3725445098</v>
      </c>
      <c r="G57" s="174">
        <v>2216472.3725445098</v>
      </c>
      <c r="H57" s="174">
        <v>2216472.3725445098</v>
      </c>
      <c r="I57" s="174">
        <v>2216472.3725445098</v>
      </c>
      <c r="J57" s="174">
        <v>2216472.3725445098</v>
      </c>
      <c r="K57" s="174">
        <v>2216472.3725445098</v>
      </c>
      <c r="L57" s="174">
        <v>2216472.3725445098</v>
      </c>
      <c r="M57" s="174">
        <v>2216472.3725445098</v>
      </c>
      <c r="N57" s="1"/>
      <c r="O57" s="1"/>
      <c r="P57" s="1"/>
      <c r="Q57" s="1"/>
      <c r="R57" s="1"/>
      <c r="S57" s="1"/>
      <c r="T57" s="1"/>
      <c r="U57" s="1"/>
      <c r="V57" s="1"/>
      <c r="W57" s="1"/>
    </row>
    <row r="58" spans="1:23" x14ac:dyDescent="0.4">
      <c r="A58" s="70">
        <f t="shared" si="2"/>
        <v>47026</v>
      </c>
      <c r="B58" s="1"/>
      <c r="C58" s="1"/>
      <c r="D58" s="174">
        <v>2200678.4439928904</v>
      </c>
      <c r="E58" s="174">
        <v>2200678.4439928904</v>
      </c>
      <c r="F58" s="174">
        <v>2200678.4439928904</v>
      </c>
      <c r="G58" s="174">
        <v>2200678.4439928904</v>
      </c>
      <c r="H58" s="174">
        <v>2200678.4439928904</v>
      </c>
      <c r="I58" s="174">
        <v>2200678.4439928904</v>
      </c>
      <c r="J58" s="174">
        <v>2200678.4439928904</v>
      </c>
      <c r="K58" s="174">
        <v>2200678.4439928904</v>
      </c>
      <c r="L58" s="174">
        <v>2200678.4439928904</v>
      </c>
      <c r="M58" s="174">
        <v>2200678.4439928904</v>
      </c>
      <c r="N58" s="1"/>
      <c r="O58" s="1"/>
      <c r="P58" s="1"/>
      <c r="Q58" s="1"/>
      <c r="R58" s="1"/>
      <c r="S58" s="1"/>
      <c r="T58" s="1"/>
      <c r="U58" s="1"/>
      <c r="V58" s="1"/>
      <c r="W58" s="1"/>
    </row>
    <row r="59" spans="1:23" x14ac:dyDescent="0.4">
      <c r="A59" s="70">
        <f t="shared" si="2"/>
        <v>47057</v>
      </c>
      <c r="B59" s="1"/>
      <c r="C59" s="1"/>
      <c r="D59" s="174">
        <v>2184091.6039615404</v>
      </c>
      <c r="E59" s="174">
        <v>2184091.6039615404</v>
      </c>
      <c r="F59" s="174">
        <v>2184091.6039615404</v>
      </c>
      <c r="G59" s="174">
        <v>2184091.6039615404</v>
      </c>
      <c r="H59" s="174">
        <v>2184091.6039615404</v>
      </c>
      <c r="I59" s="174">
        <v>2184091.6039615404</v>
      </c>
      <c r="J59" s="174">
        <v>2184091.6039615404</v>
      </c>
      <c r="K59" s="174">
        <v>2184091.6039615404</v>
      </c>
      <c r="L59" s="174">
        <v>2184091.6039615404</v>
      </c>
      <c r="M59" s="174">
        <v>2184091.6039615404</v>
      </c>
      <c r="N59" s="1"/>
      <c r="O59" s="1"/>
      <c r="P59" s="1"/>
      <c r="Q59" s="1"/>
      <c r="R59" s="1"/>
      <c r="S59" s="1"/>
      <c r="T59" s="1"/>
      <c r="U59" s="1"/>
      <c r="V59" s="1"/>
      <c r="W59" s="1"/>
    </row>
    <row r="60" spans="1:23" x14ac:dyDescent="0.4">
      <c r="A60" s="70">
        <f t="shared" si="2"/>
        <v>47087</v>
      </c>
      <c r="B60" s="1"/>
      <c r="C60" s="1"/>
      <c r="D60" s="174">
        <v>2171689.0089046303</v>
      </c>
      <c r="E60" s="174">
        <v>2171689.0089046303</v>
      </c>
      <c r="F60" s="174">
        <v>2171689.0089046303</v>
      </c>
      <c r="G60" s="174">
        <v>2171689.0089046303</v>
      </c>
      <c r="H60" s="174">
        <v>2171689.0089046303</v>
      </c>
      <c r="I60" s="174">
        <v>2171689.0089046303</v>
      </c>
      <c r="J60" s="174">
        <v>2171689.0089046303</v>
      </c>
      <c r="K60" s="174">
        <v>2171689.0089046303</v>
      </c>
      <c r="L60" s="174">
        <v>2171689.0089046303</v>
      </c>
      <c r="M60" s="174">
        <v>2171689.0089046303</v>
      </c>
      <c r="N60" s="1"/>
      <c r="O60" s="1"/>
      <c r="P60" s="1"/>
      <c r="Q60" s="1"/>
      <c r="R60" s="1"/>
      <c r="S60" s="1"/>
      <c r="T60" s="1"/>
      <c r="U60" s="1"/>
      <c r="V60" s="1"/>
      <c r="W60" s="1"/>
    </row>
    <row r="61" spans="1:23" x14ac:dyDescent="0.4">
      <c r="A61" s="70">
        <f t="shared" si="2"/>
        <v>47118</v>
      </c>
      <c r="B61" s="1"/>
      <c r="C61" s="1"/>
      <c r="D61" s="174">
        <v>2192768.4735206701</v>
      </c>
      <c r="E61" s="174">
        <v>2192768.4735206701</v>
      </c>
      <c r="F61" s="174">
        <v>2192768.4735206701</v>
      </c>
      <c r="G61" s="174">
        <v>2192768.4735206701</v>
      </c>
      <c r="H61" s="174">
        <v>2192768.4735206701</v>
      </c>
      <c r="I61" s="174">
        <v>2192768.4735206701</v>
      </c>
      <c r="J61" s="174">
        <v>2192768.4735206701</v>
      </c>
      <c r="K61" s="174">
        <v>2192768.4735206701</v>
      </c>
      <c r="L61" s="174">
        <v>2192768.4735206701</v>
      </c>
      <c r="M61" s="174">
        <v>2192768.4735206701</v>
      </c>
      <c r="N61" s="1"/>
      <c r="O61" s="1"/>
      <c r="P61" s="1"/>
      <c r="Q61" s="1"/>
      <c r="R61" s="1"/>
      <c r="S61" s="1"/>
      <c r="T61" s="1"/>
      <c r="U61" s="1"/>
      <c r="V61" s="1"/>
      <c r="W61" s="1"/>
    </row>
    <row r="62" spans="1:23" x14ac:dyDescent="0.4">
      <c r="A62" s="70">
        <f t="shared" si="2"/>
        <v>47149</v>
      </c>
      <c r="B62" s="1"/>
      <c r="C62" s="1"/>
      <c r="D62" s="174">
        <v>2187617.1906919298</v>
      </c>
      <c r="E62" s="174">
        <v>2187617.1906919298</v>
      </c>
      <c r="F62" s="174">
        <v>2187617.1906919298</v>
      </c>
      <c r="G62" s="174">
        <v>2187617.1906919298</v>
      </c>
      <c r="H62" s="174">
        <v>2187617.1906919298</v>
      </c>
      <c r="I62" s="174">
        <v>2187617.1906919298</v>
      </c>
      <c r="J62" s="174">
        <v>2187617.1906919298</v>
      </c>
      <c r="K62" s="174">
        <v>2187617.1906919298</v>
      </c>
      <c r="L62" s="174">
        <v>2187617.1906919298</v>
      </c>
      <c r="M62" s="174">
        <v>2187617.1906919298</v>
      </c>
      <c r="N62" s="1"/>
      <c r="O62" s="1"/>
      <c r="P62" s="1"/>
      <c r="Q62" s="1"/>
      <c r="R62" s="1"/>
      <c r="S62" s="1"/>
      <c r="T62" s="1"/>
      <c r="U62" s="1"/>
      <c r="V62" s="1"/>
      <c r="W62" s="1"/>
    </row>
    <row r="63" spans="1:23" x14ac:dyDescent="0.4">
      <c r="A63" s="70">
        <f t="shared" si="2"/>
        <v>47177</v>
      </c>
      <c r="B63" s="1"/>
      <c r="C63" s="1"/>
      <c r="D63" s="174">
        <v>2166905.1709450302</v>
      </c>
      <c r="E63" s="174">
        <v>2166905.1709450302</v>
      </c>
      <c r="F63" s="174">
        <v>2166905.1709450302</v>
      </c>
      <c r="G63" s="174">
        <v>2166905.1709450302</v>
      </c>
      <c r="H63" s="174">
        <v>2166905.1709450302</v>
      </c>
      <c r="I63" s="174">
        <v>2166905.1709450302</v>
      </c>
      <c r="J63" s="174">
        <v>2166905.1709450302</v>
      </c>
      <c r="K63" s="174">
        <v>2166905.1709450302</v>
      </c>
      <c r="L63" s="174">
        <v>2166905.1709450302</v>
      </c>
      <c r="M63" s="174">
        <v>2166905.1709450302</v>
      </c>
      <c r="N63" s="1"/>
      <c r="O63" s="1"/>
      <c r="P63" s="1"/>
      <c r="Q63" s="1"/>
      <c r="R63" s="1"/>
      <c r="S63" s="1"/>
      <c r="T63" s="1"/>
      <c r="U63" s="1"/>
      <c r="V63" s="1"/>
      <c r="W63" s="1"/>
    </row>
    <row r="64" spans="1:23" x14ac:dyDescent="0.4">
      <c r="A64" s="70">
        <f t="shared" si="2"/>
        <v>47208</v>
      </c>
      <c r="B64" s="1"/>
      <c r="C64" s="1"/>
      <c r="D64" s="174">
        <v>2078176.1481558301</v>
      </c>
      <c r="E64" s="174">
        <v>2078176.1481558301</v>
      </c>
      <c r="F64" s="174">
        <v>2078176.1481558301</v>
      </c>
      <c r="G64" s="174">
        <v>2078176.1481558301</v>
      </c>
      <c r="H64" s="174">
        <v>2078176.1481558301</v>
      </c>
      <c r="I64" s="174">
        <v>2078176.1481558301</v>
      </c>
      <c r="J64" s="174">
        <v>2078176.1481558301</v>
      </c>
      <c r="K64" s="174">
        <v>2078176.1481558301</v>
      </c>
      <c r="L64" s="174">
        <v>2078176.1481558301</v>
      </c>
      <c r="M64" s="174">
        <v>2078176.1481558301</v>
      </c>
      <c r="N64" s="1"/>
      <c r="O64" s="1"/>
      <c r="P64" s="1"/>
      <c r="Q64" s="1"/>
      <c r="R64" s="1"/>
      <c r="S64" s="1"/>
      <c r="T64" s="1"/>
      <c r="U64" s="1"/>
      <c r="V64" s="1"/>
      <c r="W64" s="1"/>
    </row>
    <row r="65" spans="1:23" x14ac:dyDescent="0.4">
      <c r="A65" s="70">
        <f t="shared" si="2"/>
        <v>47238</v>
      </c>
      <c r="B65" s="1"/>
      <c r="C65" s="1"/>
      <c r="D65" s="174">
        <v>2250766.57107588</v>
      </c>
      <c r="E65" s="174">
        <v>2250766.57107588</v>
      </c>
      <c r="F65" s="174">
        <v>2250766.57107588</v>
      </c>
      <c r="G65" s="174">
        <v>2250766.57107588</v>
      </c>
      <c r="H65" s="174">
        <v>2250766.57107588</v>
      </c>
      <c r="I65" s="174">
        <v>2250766.57107588</v>
      </c>
      <c r="J65" s="174">
        <v>2250766.57107588</v>
      </c>
      <c r="K65" s="174">
        <v>2250766.57107588</v>
      </c>
      <c r="L65" s="174">
        <v>2250766.57107588</v>
      </c>
      <c r="M65" s="174">
        <v>2250766.57107588</v>
      </c>
      <c r="N65" s="1"/>
      <c r="O65" s="1"/>
      <c r="P65" s="1"/>
      <c r="Q65" s="1"/>
      <c r="R65" s="1"/>
      <c r="S65" s="1"/>
      <c r="T65" s="1"/>
      <c r="U65" s="1"/>
      <c r="V65" s="1"/>
      <c r="W65" s="1"/>
    </row>
    <row r="66" spans="1:23" x14ac:dyDescent="0.4">
      <c r="A66" s="70">
        <f t="shared" si="2"/>
        <v>47269</v>
      </c>
      <c r="B66" s="1"/>
      <c r="C66" s="1"/>
      <c r="D66" s="174">
        <v>2164496.6511058002</v>
      </c>
      <c r="E66" s="174">
        <v>2164496.6511058002</v>
      </c>
      <c r="F66" s="174">
        <v>2164496.6511058002</v>
      </c>
      <c r="G66" s="174">
        <v>2164496.6511058002</v>
      </c>
      <c r="H66" s="174">
        <v>2164496.6511058002</v>
      </c>
      <c r="I66" s="174">
        <v>2164496.6511058002</v>
      </c>
      <c r="J66" s="174">
        <v>2164496.6511058002</v>
      </c>
      <c r="K66" s="174">
        <v>2164496.6511058002</v>
      </c>
      <c r="L66" s="174">
        <v>2164496.6511058002</v>
      </c>
      <c r="M66" s="174">
        <v>2164496.6511058002</v>
      </c>
      <c r="N66" s="1"/>
      <c r="O66" s="1"/>
      <c r="P66" s="1"/>
      <c r="Q66" s="1"/>
      <c r="R66" s="1"/>
      <c r="S66" s="1"/>
      <c r="T66" s="1"/>
      <c r="U66" s="1"/>
      <c r="V66" s="1"/>
      <c r="W66" s="1"/>
    </row>
    <row r="67" spans="1:23" x14ac:dyDescent="0.4">
      <c r="A67" s="70">
        <f t="shared" si="2"/>
        <v>47299</v>
      </c>
      <c r="B67" s="1"/>
      <c r="C67" s="1"/>
      <c r="D67" s="174">
        <v>2185794.2726288196</v>
      </c>
      <c r="E67" s="174">
        <v>2185794.2726288196</v>
      </c>
      <c r="F67" s="174">
        <v>2185794.2726288196</v>
      </c>
      <c r="G67" s="174">
        <v>2185794.2726288196</v>
      </c>
      <c r="H67" s="174">
        <v>2185794.2726288196</v>
      </c>
      <c r="I67" s="174">
        <v>2185794.2726288196</v>
      </c>
      <c r="J67" s="174">
        <v>2185794.2726288196</v>
      </c>
      <c r="K67" s="174">
        <v>2185794.2726288196</v>
      </c>
      <c r="L67" s="174">
        <v>2185794.2726288196</v>
      </c>
      <c r="M67" s="174">
        <v>2185794.2726288196</v>
      </c>
      <c r="N67" s="1"/>
      <c r="O67" s="1"/>
      <c r="P67" s="1"/>
      <c r="Q67" s="1"/>
      <c r="R67" s="1"/>
      <c r="S67" s="1"/>
      <c r="T67" s="1"/>
      <c r="U67" s="1"/>
      <c r="V67" s="1"/>
      <c r="W67" s="1"/>
    </row>
    <row r="68" spans="1:23" x14ac:dyDescent="0.4">
      <c r="A68" s="70">
        <f t="shared" si="2"/>
        <v>47330</v>
      </c>
      <c r="B68" s="1"/>
      <c r="C68" s="1"/>
      <c r="D68" s="174">
        <v>2177462.6061710804</v>
      </c>
      <c r="E68" s="174">
        <v>2177462.6061710804</v>
      </c>
      <c r="F68" s="174">
        <v>2177462.6061710804</v>
      </c>
      <c r="G68" s="174">
        <v>2177462.6061710804</v>
      </c>
      <c r="H68" s="174">
        <v>2177462.6061710804</v>
      </c>
      <c r="I68" s="174">
        <v>2177462.6061710804</v>
      </c>
      <c r="J68" s="174">
        <v>2177462.6061710804</v>
      </c>
      <c r="K68" s="174">
        <v>2177462.6061710804</v>
      </c>
      <c r="L68" s="174">
        <v>2177462.6061710804</v>
      </c>
      <c r="M68" s="174">
        <v>2177462.6061710804</v>
      </c>
      <c r="N68" s="1"/>
      <c r="O68" s="1"/>
      <c r="P68" s="1"/>
      <c r="Q68" s="1"/>
      <c r="R68" s="1"/>
      <c r="S68" s="1"/>
      <c r="T68" s="1"/>
      <c r="U68" s="1"/>
      <c r="V68" s="1"/>
      <c r="W68" s="1"/>
    </row>
    <row r="69" spans="1:23" x14ac:dyDescent="0.4">
      <c r="A69" s="70">
        <f t="shared" si="2"/>
        <v>47361</v>
      </c>
      <c r="B69" s="1"/>
      <c r="C69" s="1"/>
      <c r="D69" s="174">
        <v>2179477.2855511699</v>
      </c>
      <c r="E69" s="174">
        <v>2179477.2855511699</v>
      </c>
      <c r="F69" s="174">
        <v>2179477.2855511699</v>
      </c>
      <c r="G69" s="174">
        <v>2179477.2855511699</v>
      </c>
      <c r="H69" s="174">
        <v>2179477.2855511699</v>
      </c>
      <c r="I69" s="174">
        <v>2179477.2855511699</v>
      </c>
      <c r="J69" s="174">
        <v>2179477.2855511699</v>
      </c>
      <c r="K69" s="174">
        <v>2179477.2855511699</v>
      </c>
      <c r="L69" s="174">
        <v>2179477.2855511699</v>
      </c>
      <c r="M69" s="174">
        <v>2179477.2855511699</v>
      </c>
      <c r="N69" s="1"/>
      <c r="O69" s="1"/>
      <c r="P69" s="1"/>
      <c r="Q69" s="1"/>
      <c r="R69" s="1"/>
      <c r="S69" s="1"/>
      <c r="T69" s="1"/>
      <c r="U69" s="1"/>
      <c r="V69" s="1"/>
      <c r="W69" s="1"/>
    </row>
    <row r="70" spans="1:23" x14ac:dyDescent="0.4">
      <c r="A70" s="70">
        <f t="shared" si="2"/>
        <v>47391</v>
      </c>
      <c r="B70" s="1"/>
      <c r="C70" s="1"/>
      <c r="D70" s="174">
        <v>2180989.3997466499</v>
      </c>
      <c r="E70" s="174">
        <v>2180989.3997466499</v>
      </c>
      <c r="F70" s="174">
        <v>2180989.3997466499</v>
      </c>
      <c r="G70" s="174">
        <v>2180989.3997466499</v>
      </c>
      <c r="H70" s="174">
        <v>2180989.3997466499</v>
      </c>
      <c r="I70" s="174">
        <v>2180989.3997466499</v>
      </c>
      <c r="J70" s="174">
        <v>2180989.3997466499</v>
      </c>
      <c r="K70" s="174">
        <v>2180989.3997466499</v>
      </c>
      <c r="L70" s="174">
        <v>2180989.3997466499</v>
      </c>
      <c r="M70" s="174">
        <v>2180989.3997466499</v>
      </c>
      <c r="N70" s="1"/>
      <c r="O70" s="1"/>
      <c r="P70" s="1"/>
      <c r="Q70" s="1"/>
      <c r="R70" s="1"/>
      <c r="S70" s="1"/>
      <c r="T70" s="1"/>
      <c r="U70" s="1"/>
      <c r="V70" s="1"/>
      <c r="W70" s="1"/>
    </row>
    <row r="71" spans="1:23" x14ac:dyDescent="0.4">
      <c r="A71" s="70">
        <f t="shared" si="2"/>
        <v>47422</v>
      </c>
      <c r="B71" s="1"/>
      <c r="C71" s="1"/>
      <c r="D71" s="174">
        <v>12700923.476069231</v>
      </c>
      <c r="E71" s="174">
        <v>12700923.476069231</v>
      </c>
      <c r="F71" s="174">
        <v>12700923.476069231</v>
      </c>
      <c r="G71" s="174">
        <v>12700923.476069231</v>
      </c>
      <c r="H71" s="174">
        <v>12700923.476069231</v>
      </c>
      <c r="I71" s="174">
        <v>12700923.476069231</v>
      </c>
      <c r="J71" s="174">
        <v>12700923.476069231</v>
      </c>
      <c r="K71" s="174">
        <v>12700923.476069231</v>
      </c>
      <c r="L71" s="174">
        <v>12700923.476069231</v>
      </c>
      <c r="M71" s="174">
        <v>12700923.476069231</v>
      </c>
      <c r="N71" s="1"/>
      <c r="O71" s="1"/>
      <c r="P71" s="1"/>
      <c r="Q71" s="1"/>
      <c r="R71" s="1"/>
      <c r="S71" s="1"/>
      <c r="T71" s="1"/>
      <c r="U71" s="1"/>
      <c r="V71" s="1"/>
      <c r="W71" s="1"/>
    </row>
    <row r="72" spans="1:23" x14ac:dyDescent="0.4">
      <c r="A72" s="70">
        <f t="shared" si="2"/>
        <v>47452</v>
      </c>
      <c r="B72" s="1"/>
      <c r="C72" s="1"/>
      <c r="D72" s="174">
        <v>1952439.8146794902</v>
      </c>
      <c r="E72" s="174">
        <v>1952439.8146794902</v>
      </c>
      <c r="F72" s="174">
        <v>1952439.8146794902</v>
      </c>
      <c r="G72" s="174">
        <v>1952439.8146794902</v>
      </c>
      <c r="H72" s="174">
        <v>1952439.8146794902</v>
      </c>
      <c r="I72" s="174">
        <v>1952439.8146794902</v>
      </c>
      <c r="J72" s="174">
        <v>1952439.8146794902</v>
      </c>
      <c r="K72" s="174">
        <v>1952439.8146794902</v>
      </c>
      <c r="L72" s="174">
        <v>1952439.8146794902</v>
      </c>
      <c r="M72" s="174">
        <v>1952439.8146794902</v>
      </c>
      <c r="N72" s="1"/>
      <c r="O72" s="1"/>
      <c r="P72" s="1"/>
      <c r="Q72" s="1"/>
      <c r="R72" s="1"/>
      <c r="S72" s="1"/>
      <c r="T72" s="1"/>
      <c r="U72" s="1"/>
      <c r="V72" s="1"/>
      <c r="W72" s="1"/>
    </row>
    <row r="73" spans="1:23" x14ac:dyDescent="0.4">
      <c r="A73" s="70">
        <f t="shared" si="2"/>
        <v>47483</v>
      </c>
      <c r="B73" s="1"/>
      <c r="C73" s="1"/>
      <c r="D73" s="174">
        <v>1954899.0157308001</v>
      </c>
      <c r="E73" s="174">
        <v>1954899.0157308001</v>
      </c>
      <c r="F73" s="174">
        <v>1954899.0157308001</v>
      </c>
      <c r="G73" s="174">
        <v>1954899.0157308001</v>
      </c>
      <c r="H73" s="174">
        <v>1954899.0157308001</v>
      </c>
      <c r="I73" s="174">
        <v>1954899.0157308001</v>
      </c>
      <c r="J73" s="174">
        <v>1954899.0157308001</v>
      </c>
      <c r="K73" s="174">
        <v>1954899.0157308001</v>
      </c>
      <c r="L73" s="174">
        <v>1954899.0157308001</v>
      </c>
      <c r="M73" s="174">
        <v>1954899.0157308001</v>
      </c>
      <c r="N73" s="1"/>
      <c r="O73" s="1"/>
      <c r="P73" s="1"/>
      <c r="Q73" s="1"/>
      <c r="R73" s="1"/>
      <c r="S73" s="1"/>
      <c r="T73" s="1"/>
      <c r="U73" s="1"/>
      <c r="V73" s="1"/>
      <c r="W73" s="1"/>
    </row>
    <row r="74" spans="1:23" x14ac:dyDescent="0.4">
      <c r="A74" s="70">
        <f t="shared" ref="A74:A137" si="3">EOMONTH(A73+1,0)</f>
        <v>47514</v>
      </c>
      <c r="B74" s="1"/>
      <c r="C74" s="1"/>
      <c r="D74" s="174">
        <v>1950778.1184501401</v>
      </c>
      <c r="E74" s="174">
        <v>1950778.1184501401</v>
      </c>
      <c r="F74" s="174">
        <v>1950778.1184501401</v>
      </c>
      <c r="G74" s="174">
        <v>1950778.1184501401</v>
      </c>
      <c r="H74" s="174">
        <v>1950778.1184501401</v>
      </c>
      <c r="I74" s="174">
        <v>1950778.1184501401</v>
      </c>
      <c r="J74" s="174">
        <v>1950778.1184501401</v>
      </c>
      <c r="K74" s="174">
        <v>1950778.1184501401</v>
      </c>
      <c r="L74" s="174">
        <v>1950778.1184501401</v>
      </c>
      <c r="M74" s="174">
        <v>1950778.1184501401</v>
      </c>
      <c r="N74" s="1"/>
      <c r="O74" s="1"/>
      <c r="P74" s="1"/>
      <c r="Q74" s="1"/>
      <c r="R74" s="1"/>
      <c r="S74" s="1"/>
      <c r="T74" s="1"/>
      <c r="U74" s="1"/>
      <c r="V74" s="1"/>
      <c r="W74" s="1"/>
    </row>
    <row r="75" spans="1:23" x14ac:dyDescent="0.4">
      <c r="A75" s="70">
        <f t="shared" si="3"/>
        <v>47542</v>
      </c>
      <c r="B75" s="1"/>
      <c r="C75" s="1"/>
      <c r="D75" s="174">
        <v>1951898.8797784301</v>
      </c>
      <c r="E75" s="174">
        <v>1951898.8797784301</v>
      </c>
      <c r="F75" s="174">
        <v>1951898.8797784301</v>
      </c>
      <c r="G75" s="174">
        <v>1951898.8797784301</v>
      </c>
      <c r="H75" s="174">
        <v>1951898.8797784301</v>
      </c>
      <c r="I75" s="174">
        <v>1951898.8797784301</v>
      </c>
      <c r="J75" s="174">
        <v>1951898.8797784301</v>
      </c>
      <c r="K75" s="174">
        <v>1951898.8797784301</v>
      </c>
      <c r="L75" s="174">
        <v>1951898.8797784301</v>
      </c>
      <c r="M75" s="174">
        <v>1951898.8797784301</v>
      </c>
      <c r="N75" s="1"/>
      <c r="O75" s="1"/>
      <c r="P75" s="1"/>
      <c r="Q75" s="1"/>
      <c r="R75" s="1"/>
      <c r="S75" s="1"/>
      <c r="T75" s="1"/>
      <c r="U75" s="1"/>
      <c r="V75" s="1"/>
      <c r="W75" s="1"/>
    </row>
    <row r="76" spans="1:23" x14ac:dyDescent="0.4">
      <c r="A76" s="70">
        <f t="shared" si="3"/>
        <v>47573</v>
      </c>
      <c r="B76" s="1"/>
      <c r="C76" s="1"/>
      <c r="D76" s="174">
        <v>1831982.2715702299</v>
      </c>
      <c r="E76" s="174">
        <v>1831982.2715702299</v>
      </c>
      <c r="F76" s="174">
        <v>1831982.2715702299</v>
      </c>
      <c r="G76" s="174">
        <v>1831982.2715702299</v>
      </c>
      <c r="H76" s="174">
        <v>1831982.2715702299</v>
      </c>
      <c r="I76" s="174">
        <v>1831982.2715702299</v>
      </c>
      <c r="J76" s="174">
        <v>1831982.2715702299</v>
      </c>
      <c r="K76" s="174">
        <v>1831982.2715702299</v>
      </c>
      <c r="L76" s="174">
        <v>1831982.2715702299</v>
      </c>
      <c r="M76" s="174">
        <v>1831982.2715702299</v>
      </c>
      <c r="N76" s="1"/>
      <c r="O76" s="1"/>
      <c r="P76" s="1"/>
      <c r="Q76" s="1"/>
      <c r="R76" s="1"/>
      <c r="S76" s="1"/>
      <c r="T76" s="1"/>
      <c r="U76" s="1"/>
      <c r="V76" s="1"/>
      <c r="W76" s="1"/>
    </row>
    <row r="77" spans="1:23" x14ac:dyDescent="0.4">
      <c r="A77" s="70">
        <f t="shared" si="3"/>
        <v>47603</v>
      </c>
      <c r="B77" s="1"/>
      <c r="C77" s="1"/>
      <c r="D77" s="174">
        <v>2003613.2459053497</v>
      </c>
      <c r="E77" s="174">
        <v>2003613.2459053497</v>
      </c>
      <c r="F77" s="174">
        <v>2003613.2459053497</v>
      </c>
      <c r="G77" s="174">
        <v>2003613.2459053497</v>
      </c>
      <c r="H77" s="174">
        <v>2003613.2459053497</v>
      </c>
      <c r="I77" s="174">
        <v>2003613.2459053497</v>
      </c>
      <c r="J77" s="174">
        <v>2003613.2459053497</v>
      </c>
      <c r="K77" s="174">
        <v>2003613.2459053497</v>
      </c>
      <c r="L77" s="174">
        <v>2003613.2459053497</v>
      </c>
      <c r="M77" s="174">
        <v>2003613.2459053497</v>
      </c>
      <c r="N77" s="1"/>
      <c r="O77" s="1"/>
      <c r="P77" s="1"/>
      <c r="Q77" s="1"/>
      <c r="R77" s="1"/>
      <c r="S77" s="1"/>
      <c r="T77" s="1"/>
      <c r="U77" s="1"/>
      <c r="V77" s="1"/>
      <c r="W77" s="1"/>
    </row>
    <row r="78" spans="1:23" x14ac:dyDescent="0.4">
      <c r="A78" s="70">
        <f t="shared" si="3"/>
        <v>47634</v>
      </c>
      <c r="B78" s="1"/>
      <c r="C78" s="1"/>
      <c r="D78" s="174">
        <v>1925050.1011478102</v>
      </c>
      <c r="E78" s="174">
        <v>1925050.1011478102</v>
      </c>
      <c r="F78" s="174">
        <v>1925050.1011478102</v>
      </c>
      <c r="G78" s="174">
        <v>1925050.1011478102</v>
      </c>
      <c r="H78" s="174">
        <v>1925050.1011478102</v>
      </c>
      <c r="I78" s="174">
        <v>1925050.1011478102</v>
      </c>
      <c r="J78" s="174">
        <v>1925050.1011478102</v>
      </c>
      <c r="K78" s="174">
        <v>1925050.1011478102</v>
      </c>
      <c r="L78" s="174">
        <v>1925050.1011478102</v>
      </c>
      <c r="M78" s="174">
        <v>1925050.1011478102</v>
      </c>
      <c r="N78" s="1"/>
      <c r="O78" s="1"/>
      <c r="P78" s="1"/>
      <c r="Q78" s="1"/>
      <c r="R78" s="1"/>
      <c r="S78" s="1"/>
      <c r="T78" s="1"/>
      <c r="U78" s="1"/>
      <c r="V78" s="1"/>
      <c r="W78" s="1"/>
    </row>
    <row r="79" spans="1:23" x14ac:dyDescent="0.4">
      <c r="A79" s="70">
        <f t="shared" si="3"/>
        <v>47664</v>
      </c>
      <c r="B79" s="1"/>
      <c r="C79" s="1"/>
      <c r="D79" s="174">
        <v>1942554.56025429</v>
      </c>
      <c r="E79" s="174">
        <v>1942554.56025429</v>
      </c>
      <c r="F79" s="174">
        <v>1942554.56025429</v>
      </c>
      <c r="G79" s="174">
        <v>1942554.56025429</v>
      </c>
      <c r="H79" s="174">
        <v>1942554.56025429</v>
      </c>
      <c r="I79" s="174">
        <v>1942554.56025429</v>
      </c>
      <c r="J79" s="174">
        <v>1942554.56025429</v>
      </c>
      <c r="K79" s="174">
        <v>1942554.56025429</v>
      </c>
      <c r="L79" s="174">
        <v>1942554.56025429</v>
      </c>
      <c r="M79" s="174">
        <v>1942554.56025429</v>
      </c>
      <c r="N79" s="1"/>
      <c r="O79" s="1"/>
      <c r="P79" s="1"/>
      <c r="Q79" s="1"/>
      <c r="R79" s="1"/>
      <c r="S79" s="1"/>
      <c r="T79" s="1"/>
      <c r="U79" s="1"/>
      <c r="V79" s="1"/>
      <c r="W79" s="1"/>
    </row>
    <row r="80" spans="1:23" x14ac:dyDescent="0.4">
      <c r="A80" s="70">
        <f t="shared" si="3"/>
        <v>47695</v>
      </c>
      <c r="B80" s="1"/>
      <c r="C80" s="1"/>
      <c r="D80" s="174">
        <v>1917191.8959189903</v>
      </c>
      <c r="E80" s="174">
        <v>1917191.8959189903</v>
      </c>
      <c r="F80" s="174">
        <v>1917191.8959189903</v>
      </c>
      <c r="G80" s="174">
        <v>1917191.8959189903</v>
      </c>
      <c r="H80" s="174">
        <v>1917191.8959189903</v>
      </c>
      <c r="I80" s="174">
        <v>1917191.8959189903</v>
      </c>
      <c r="J80" s="174">
        <v>1917191.8959189903</v>
      </c>
      <c r="K80" s="174">
        <v>1917191.8959189903</v>
      </c>
      <c r="L80" s="174">
        <v>1917191.8959189903</v>
      </c>
      <c r="M80" s="174">
        <v>1917191.8959189903</v>
      </c>
      <c r="N80" s="1"/>
      <c r="O80" s="1"/>
      <c r="P80" s="1"/>
      <c r="Q80" s="1"/>
      <c r="R80" s="1"/>
      <c r="S80" s="1"/>
      <c r="T80" s="1"/>
      <c r="U80" s="1"/>
      <c r="V80" s="1"/>
      <c r="W80" s="1"/>
    </row>
    <row r="81" spans="1:23" x14ac:dyDescent="0.4">
      <c r="A81" s="70">
        <f t="shared" si="3"/>
        <v>47726</v>
      </c>
      <c r="B81" s="1"/>
      <c r="C81" s="1"/>
      <c r="D81" s="174">
        <v>1927904.8354988301</v>
      </c>
      <c r="E81" s="174">
        <v>1927904.8354988301</v>
      </c>
      <c r="F81" s="174">
        <v>1927904.8354988301</v>
      </c>
      <c r="G81" s="174">
        <v>1927904.8354988301</v>
      </c>
      <c r="H81" s="174">
        <v>1927904.8354988301</v>
      </c>
      <c r="I81" s="174">
        <v>1927904.8354988301</v>
      </c>
      <c r="J81" s="174">
        <v>1927904.8354988301</v>
      </c>
      <c r="K81" s="174">
        <v>1927904.8354988301</v>
      </c>
      <c r="L81" s="174">
        <v>1927904.8354988301</v>
      </c>
      <c r="M81" s="174">
        <v>1927904.8354988301</v>
      </c>
      <c r="N81" s="1"/>
      <c r="O81" s="1"/>
      <c r="P81" s="1"/>
      <c r="Q81" s="1"/>
      <c r="R81" s="1"/>
      <c r="S81" s="1"/>
      <c r="T81" s="1"/>
      <c r="U81" s="1"/>
      <c r="V81" s="1"/>
      <c r="W81" s="1"/>
    </row>
    <row r="82" spans="1:23" x14ac:dyDescent="0.4">
      <c r="A82" s="70">
        <f t="shared" si="3"/>
        <v>47756</v>
      </c>
      <c r="B82" s="1"/>
      <c r="C82" s="1"/>
      <c r="D82" s="174">
        <v>1201948.21951994</v>
      </c>
      <c r="E82" s="174">
        <v>1201948.21951994</v>
      </c>
      <c r="F82" s="174">
        <v>1201948.21951994</v>
      </c>
      <c r="G82" s="174">
        <v>1201948.21951994</v>
      </c>
      <c r="H82" s="174">
        <v>1201948.21951994</v>
      </c>
      <c r="I82" s="174">
        <v>1201948.21951994</v>
      </c>
      <c r="J82" s="174">
        <v>1201948.21951994</v>
      </c>
      <c r="K82" s="174">
        <v>1201948.21951994</v>
      </c>
      <c r="L82" s="174">
        <v>1201948.21951994</v>
      </c>
      <c r="M82" s="174">
        <v>1201948.21951994</v>
      </c>
      <c r="N82" s="1"/>
      <c r="O82" s="1"/>
      <c r="P82" s="1"/>
      <c r="Q82" s="1"/>
      <c r="R82" s="1"/>
      <c r="S82" s="1"/>
      <c r="T82" s="1"/>
      <c r="U82" s="1"/>
      <c r="V82" s="1"/>
      <c r="W82" s="1"/>
    </row>
    <row r="83" spans="1:23" x14ac:dyDescent="0.4">
      <c r="A83" s="70">
        <f t="shared" si="3"/>
        <v>47787</v>
      </c>
      <c r="B83" s="1"/>
      <c r="C83" s="1"/>
      <c r="D83" s="174">
        <v>1189600.47775375</v>
      </c>
      <c r="E83" s="174">
        <v>1189600.47775375</v>
      </c>
      <c r="F83" s="174">
        <v>1189600.47775375</v>
      </c>
      <c r="G83" s="174">
        <v>1189600.47775375</v>
      </c>
      <c r="H83" s="174">
        <v>1189600.47775375</v>
      </c>
      <c r="I83" s="174">
        <v>1189600.47775375</v>
      </c>
      <c r="J83" s="174">
        <v>1189600.47775375</v>
      </c>
      <c r="K83" s="174">
        <v>1189600.47775375</v>
      </c>
      <c r="L83" s="174">
        <v>1189600.47775375</v>
      </c>
      <c r="M83" s="174">
        <v>1189600.47775375</v>
      </c>
      <c r="N83" s="1"/>
      <c r="O83" s="1"/>
      <c r="P83" s="1"/>
      <c r="Q83" s="1"/>
      <c r="R83" s="1"/>
      <c r="S83" s="1"/>
      <c r="T83" s="1"/>
      <c r="U83" s="1"/>
      <c r="V83" s="1"/>
      <c r="W83" s="1"/>
    </row>
    <row r="84" spans="1:23" x14ac:dyDescent="0.4">
      <c r="A84" s="70">
        <f t="shared" si="3"/>
        <v>47817</v>
      </c>
      <c r="B84" s="1"/>
      <c r="C84" s="1"/>
      <c r="D84" s="174">
        <v>1200928.4256382599</v>
      </c>
      <c r="E84" s="174">
        <v>1200928.4256382599</v>
      </c>
      <c r="F84" s="174">
        <v>1200928.4256382599</v>
      </c>
      <c r="G84" s="174">
        <v>1200928.4256382599</v>
      </c>
      <c r="H84" s="174">
        <v>1200928.4256382599</v>
      </c>
      <c r="I84" s="174">
        <v>1200928.4256382599</v>
      </c>
      <c r="J84" s="174">
        <v>1200928.4256382599</v>
      </c>
      <c r="K84" s="174">
        <v>1200928.4256382599</v>
      </c>
      <c r="L84" s="174">
        <v>1200928.4256382599</v>
      </c>
      <c r="M84" s="174">
        <v>1200928.4256382599</v>
      </c>
      <c r="N84" s="1"/>
      <c r="O84" s="1"/>
      <c r="P84" s="1"/>
      <c r="Q84" s="1"/>
      <c r="R84" s="1"/>
      <c r="S84" s="1"/>
      <c r="T84" s="1"/>
      <c r="U84" s="1"/>
      <c r="V84" s="1"/>
      <c r="W84" s="1"/>
    </row>
    <row r="85" spans="1:23" x14ac:dyDescent="0.4">
      <c r="A85" s="70">
        <f t="shared" si="3"/>
        <v>47848</v>
      </c>
      <c r="B85" s="1"/>
      <c r="C85" s="1"/>
      <c r="D85" s="174">
        <v>1189320.8817974203</v>
      </c>
      <c r="E85" s="174">
        <v>1189320.8817974203</v>
      </c>
      <c r="F85" s="174">
        <v>1189320.8817974203</v>
      </c>
      <c r="G85" s="174">
        <v>1189320.8817974203</v>
      </c>
      <c r="H85" s="174">
        <v>1189320.8817974203</v>
      </c>
      <c r="I85" s="174">
        <v>1189320.8817974203</v>
      </c>
      <c r="J85" s="174">
        <v>1189320.8817974203</v>
      </c>
      <c r="K85" s="174">
        <v>1189320.8817974203</v>
      </c>
      <c r="L85" s="174">
        <v>1189320.8817974203</v>
      </c>
      <c r="M85" s="174">
        <v>1189320.8817974203</v>
      </c>
      <c r="N85" s="1"/>
      <c r="O85" s="1"/>
      <c r="P85" s="1"/>
      <c r="Q85" s="1"/>
      <c r="R85" s="1"/>
      <c r="S85" s="1"/>
      <c r="T85" s="1"/>
      <c r="U85" s="1"/>
      <c r="V85" s="1"/>
      <c r="W85" s="1"/>
    </row>
    <row r="86" spans="1:23" x14ac:dyDescent="0.4">
      <c r="A86" s="70">
        <f t="shared" si="3"/>
        <v>47879</v>
      </c>
      <c r="B86" s="1"/>
      <c r="C86" s="1"/>
      <c r="D86" s="174">
        <v>1189511.9094425901</v>
      </c>
      <c r="E86" s="174">
        <v>1189511.9094425901</v>
      </c>
      <c r="F86" s="174">
        <v>1189511.9094425901</v>
      </c>
      <c r="G86" s="174">
        <v>1189511.9094425901</v>
      </c>
      <c r="H86" s="174">
        <v>1189511.9094425901</v>
      </c>
      <c r="I86" s="174">
        <v>1189511.9094425901</v>
      </c>
      <c r="J86" s="174">
        <v>1189511.9094425901</v>
      </c>
      <c r="K86" s="174">
        <v>1189511.9094425901</v>
      </c>
      <c r="L86" s="174">
        <v>1189511.9094425901</v>
      </c>
      <c r="M86" s="174">
        <v>1189511.9094425901</v>
      </c>
      <c r="N86" s="1"/>
      <c r="O86" s="1"/>
      <c r="P86" s="1"/>
      <c r="Q86" s="1"/>
      <c r="R86" s="1"/>
      <c r="S86" s="1"/>
      <c r="T86" s="1"/>
      <c r="U86" s="1"/>
      <c r="V86" s="1"/>
      <c r="W86" s="1"/>
    </row>
    <row r="87" spans="1:23" x14ac:dyDescent="0.4">
      <c r="A87" s="70">
        <f t="shared" si="3"/>
        <v>47907</v>
      </c>
      <c r="B87" s="1"/>
      <c r="C87" s="1"/>
      <c r="D87" s="174">
        <v>1177585.99544063</v>
      </c>
      <c r="E87" s="174">
        <v>1177585.99544063</v>
      </c>
      <c r="F87" s="174">
        <v>1177585.99544063</v>
      </c>
      <c r="G87" s="174">
        <v>1177585.99544063</v>
      </c>
      <c r="H87" s="174">
        <v>1177585.99544063</v>
      </c>
      <c r="I87" s="174">
        <v>1177585.99544063</v>
      </c>
      <c r="J87" s="174">
        <v>1177585.99544063</v>
      </c>
      <c r="K87" s="174">
        <v>1177585.99544063</v>
      </c>
      <c r="L87" s="174">
        <v>1177585.99544063</v>
      </c>
      <c r="M87" s="174">
        <v>1177585.99544063</v>
      </c>
      <c r="N87" s="1"/>
      <c r="O87" s="1"/>
      <c r="P87" s="1"/>
      <c r="Q87" s="1"/>
      <c r="R87" s="1"/>
      <c r="S87" s="1"/>
      <c r="T87" s="1"/>
      <c r="U87" s="1"/>
      <c r="V87" s="1"/>
      <c r="W87" s="1"/>
    </row>
    <row r="88" spans="1:23" x14ac:dyDescent="0.4">
      <c r="A88" s="70">
        <f t="shared" si="3"/>
        <v>47938</v>
      </c>
      <c r="B88" s="1"/>
      <c r="C88" s="1"/>
      <c r="D88" s="174">
        <v>1077709.9561842298</v>
      </c>
      <c r="E88" s="174">
        <v>1077709.9561842298</v>
      </c>
      <c r="F88" s="174">
        <v>1077709.9561842298</v>
      </c>
      <c r="G88" s="174">
        <v>1077709.9561842298</v>
      </c>
      <c r="H88" s="174">
        <v>1077709.9561842298</v>
      </c>
      <c r="I88" s="174">
        <v>1077709.9561842298</v>
      </c>
      <c r="J88" s="174">
        <v>1077709.9561842298</v>
      </c>
      <c r="K88" s="174">
        <v>1077709.9561842298</v>
      </c>
      <c r="L88" s="174">
        <v>1077709.9561842298</v>
      </c>
      <c r="M88" s="174">
        <v>1077709.9561842298</v>
      </c>
      <c r="N88" s="1"/>
      <c r="O88" s="1"/>
      <c r="P88" s="1"/>
      <c r="Q88" s="1"/>
      <c r="R88" s="1"/>
      <c r="S88" s="1"/>
      <c r="T88" s="1"/>
      <c r="U88" s="1"/>
      <c r="V88" s="1"/>
      <c r="W88" s="1"/>
    </row>
    <row r="89" spans="1:23" x14ac:dyDescent="0.4">
      <c r="A89" s="70">
        <f t="shared" si="3"/>
        <v>47968</v>
      </c>
      <c r="B89" s="1"/>
      <c r="C89" s="1"/>
      <c r="D89" s="174">
        <v>1173781.78250542</v>
      </c>
      <c r="E89" s="174">
        <v>1173781.78250542</v>
      </c>
      <c r="F89" s="174">
        <v>1173781.78250542</v>
      </c>
      <c r="G89" s="174">
        <v>1173781.78250542</v>
      </c>
      <c r="H89" s="174">
        <v>1173781.78250542</v>
      </c>
      <c r="I89" s="174">
        <v>1173781.78250542</v>
      </c>
      <c r="J89" s="174">
        <v>1173781.78250542</v>
      </c>
      <c r="K89" s="174">
        <v>1173781.78250542</v>
      </c>
      <c r="L89" s="174">
        <v>1173781.78250542</v>
      </c>
      <c r="M89" s="174">
        <v>1173781.78250542</v>
      </c>
      <c r="N89" s="1"/>
      <c r="O89" s="1"/>
      <c r="P89" s="1"/>
      <c r="Q89" s="1"/>
      <c r="R89" s="1"/>
      <c r="S89" s="1"/>
      <c r="T89" s="1"/>
      <c r="U89" s="1"/>
      <c r="V89" s="1"/>
      <c r="W89" s="1"/>
    </row>
    <row r="90" spans="1:23" x14ac:dyDescent="0.4">
      <c r="A90" s="70">
        <f t="shared" si="3"/>
        <v>47999</v>
      </c>
      <c r="B90" s="1"/>
      <c r="C90" s="1"/>
      <c r="D90" s="174">
        <v>1114009.91124271</v>
      </c>
      <c r="E90" s="174">
        <v>1114009.91124271</v>
      </c>
      <c r="F90" s="174">
        <v>1114009.91124271</v>
      </c>
      <c r="G90" s="174">
        <v>1114009.91124271</v>
      </c>
      <c r="H90" s="174">
        <v>1114009.91124271</v>
      </c>
      <c r="I90" s="174">
        <v>1114009.91124271</v>
      </c>
      <c r="J90" s="174">
        <v>1114009.91124271</v>
      </c>
      <c r="K90" s="174">
        <v>1114009.91124271</v>
      </c>
      <c r="L90" s="174">
        <v>1114009.91124271</v>
      </c>
      <c r="M90" s="174">
        <v>1114009.91124271</v>
      </c>
      <c r="N90" s="1"/>
      <c r="O90" s="1"/>
      <c r="P90" s="1"/>
      <c r="Q90" s="1"/>
      <c r="R90" s="1"/>
      <c r="S90" s="1"/>
      <c r="T90" s="1"/>
      <c r="U90" s="1"/>
      <c r="V90" s="1"/>
      <c r="W90" s="1"/>
    </row>
    <row r="91" spans="1:23" x14ac:dyDescent="0.4">
      <c r="A91" s="70">
        <f t="shared" si="3"/>
        <v>48029</v>
      </c>
      <c r="B91" s="1"/>
      <c r="C91" s="1"/>
      <c r="D91" s="174">
        <v>1120657.1288811301</v>
      </c>
      <c r="E91" s="174">
        <v>1120657.1288811301</v>
      </c>
      <c r="F91" s="174">
        <v>1120657.1288811301</v>
      </c>
      <c r="G91" s="174">
        <v>1120657.1288811301</v>
      </c>
      <c r="H91" s="174">
        <v>1120657.1288811301</v>
      </c>
      <c r="I91" s="174">
        <v>1120657.1288811301</v>
      </c>
      <c r="J91" s="174">
        <v>1120657.1288811301</v>
      </c>
      <c r="K91" s="174">
        <v>1120657.1288811301</v>
      </c>
      <c r="L91" s="174">
        <v>1120657.1288811301</v>
      </c>
      <c r="M91" s="174">
        <v>1120657.1288811301</v>
      </c>
      <c r="N91" s="1"/>
      <c r="O91" s="1"/>
      <c r="P91" s="1"/>
      <c r="Q91" s="1"/>
      <c r="R91" s="1"/>
      <c r="S91" s="1"/>
      <c r="T91" s="1"/>
      <c r="U91" s="1"/>
      <c r="V91" s="1"/>
      <c r="W91" s="1"/>
    </row>
    <row r="92" spans="1:23" x14ac:dyDescent="0.4">
      <c r="A92" s="70">
        <f t="shared" si="3"/>
        <v>48060</v>
      </c>
      <c r="B92" s="1"/>
      <c r="C92" s="1"/>
      <c r="D92" s="174">
        <v>1098215.1566345301</v>
      </c>
      <c r="E92" s="174">
        <v>1098215.1566345301</v>
      </c>
      <c r="F92" s="174">
        <v>1098215.1566345301</v>
      </c>
      <c r="G92" s="174">
        <v>1098215.1566345301</v>
      </c>
      <c r="H92" s="174">
        <v>1098215.1566345301</v>
      </c>
      <c r="I92" s="174">
        <v>1098215.1566345301</v>
      </c>
      <c r="J92" s="174">
        <v>1098215.1566345301</v>
      </c>
      <c r="K92" s="174">
        <v>1098215.1566345301</v>
      </c>
      <c r="L92" s="174">
        <v>1098215.1566345301</v>
      </c>
      <c r="M92" s="174">
        <v>1098215.1566345301</v>
      </c>
      <c r="N92" s="1"/>
      <c r="O92" s="1"/>
      <c r="P92" s="1"/>
      <c r="Q92" s="1"/>
      <c r="R92" s="1"/>
      <c r="S92" s="1"/>
      <c r="T92" s="1"/>
      <c r="U92" s="1"/>
      <c r="V92" s="1"/>
      <c r="W92" s="1"/>
    </row>
    <row r="93" spans="1:23" x14ac:dyDescent="0.4">
      <c r="A93" s="70">
        <f t="shared" si="3"/>
        <v>48091</v>
      </c>
      <c r="B93" s="1"/>
      <c r="C93" s="1"/>
      <c r="D93" s="174">
        <v>1105365.2217411499</v>
      </c>
      <c r="E93" s="174">
        <v>1105365.2217411499</v>
      </c>
      <c r="F93" s="174">
        <v>1105365.2217411499</v>
      </c>
      <c r="G93" s="174">
        <v>1105365.2217411499</v>
      </c>
      <c r="H93" s="174">
        <v>1105365.2217411499</v>
      </c>
      <c r="I93" s="174">
        <v>1105365.2217411499</v>
      </c>
      <c r="J93" s="174">
        <v>1105365.2217411499</v>
      </c>
      <c r="K93" s="174">
        <v>1105365.2217411499</v>
      </c>
      <c r="L93" s="174">
        <v>1105365.2217411499</v>
      </c>
      <c r="M93" s="174">
        <v>1105365.2217411499</v>
      </c>
      <c r="N93" s="1"/>
      <c r="O93" s="1"/>
      <c r="P93" s="1"/>
      <c r="Q93" s="1"/>
      <c r="R93" s="1"/>
      <c r="S93" s="1"/>
      <c r="T93" s="1"/>
      <c r="U93" s="1"/>
      <c r="V93" s="1"/>
      <c r="W93" s="1"/>
    </row>
    <row r="94" spans="1:23" x14ac:dyDescent="0.4">
      <c r="A94" s="70">
        <f t="shared" si="3"/>
        <v>48121</v>
      </c>
      <c r="B94" s="1"/>
      <c r="C94" s="1"/>
      <c r="D94" s="174">
        <v>1097226.7873273599</v>
      </c>
      <c r="E94" s="174">
        <v>1097226.7873273599</v>
      </c>
      <c r="F94" s="174">
        <v>1097226.7873273599</v>
      </c>
      <c r="G94" s="174">
        <v>1097226.7873273599</v>
      </c>
      <c r="H94" s="174">
        <v>1097226.7873273599</v>
      </c>
      <c r="I94" s="174">
        <v>1097226.7873273599</v>
      </c>
      <c r="J94" s="174">
        <v>1097226.7873273599</v>
      </c>
      <c r="K94" s="174">
        <v>1097226.7873273599</v>
      </c>
      <c r="L94" s="174">
        <v>1097226.7873273599</v>
      </c>
      <c r="M94" s="174">
        <v>1097226.7873273599</v>
      </c>
      <c r="N94" s="1"/>
      <c r="O94" s="1"/>
      <c r="P94" s="1"/>
      <c r="Q94" s="1"/>
      <c r="R94" s="1"/>
      <c r="S94" s="1"/>
      <c r="T94" s="1"/>
      <c r="U94" s="1"/>
      <c r="V94" s="1"/>
      <c r="W94" s="1"/>
    </row>
    <row r="95" spans="1:23" x14ac:dyDescent="0.4">
      <c r="A95" s="70">
        <f t="shared" si="3"/>
        <v>48152</v>
      </c>
      <c r="B95" s="1"/>
      <c r="C95" s="1"/>
      <c r="D95" s="174">
        <v>1074696.1073135701</v>
      </c>
      <c r="E95" s="174">
        <v>1074696.1073135701</v>
      </c>
      <c r="F95" s="174">
        <v>1074696.1073135701</v>
      </c>
      <c r="G95" s="174">
        <v>1074696.1073135701</v>
      </c>
      <c r="H95" s="174">
        <v>1074696.1073135701</v>
      </c>
      <c r="I95" s="174">
        <v>1074696.1073135701</v>
      </c>
      <c r="J95" s="174">
        <v>1074696.1073135701</v>
      </c>
      <c r="K95" s="174">
        <v>1074696.1073135701</v>
      </c>
      <c r="L95" s="174">
        <v>1074696.1073135701</v>
      </c>
      <c r="M95" s="174">
        <v>1074696.1073135701</v>
      </c>
      <c r="N95" s="1"/>
      <c r="O95" s="1"/>
      <c r="P95" s="1"/>
      <c r="Q95" s="1"/>
      <c r="R95" s="1"/>
      <c r="S95" s="1"/>
      <c r="T95" s="1"/>
      <c r="U95" s="1"/>
      <c r="V95" s="1"/>
      <c r="W95" s="1"/>
    </row>
    <row r="96" spans="1:23" x14ac:dyDescent="0.4">
      <c r="A96" s="70">
        <f t="shared" si="3"/>
        <v>48182</v>
      </c>
      <c r="B96" s="1"/>
      <c r="C96" s="1"/>
      <c r="D96" s="174">
        <v>1079006.1476085701</v>
      </c>
      <c r="E96" s="174">
        <v>1079006.1476085701</v>
      </c>
      <c r="F96" s="174">
        <v>1079006.1476085701</v>
      </c>
      <c r="G96" s="174">
        <v>1079006.1476085701</v>
      </c>
      <c r="H96" s="174">
        <v>1079006.1476085701</v>
      </c>
      <c r="I96" s="174">
        <v>1079006.1476085701</v>
      </c>
      <c r="J96" s="174">
        <v>1079006.1476085701</v>
      </c>
      <c r="K96" s="174">
        <v>1079006.1476085701</v>
      </c>
      <c r="L96" s="174">
        <v>1079006.1476085701</v>
      </c>
      <c r="M96" s="174">
        <v>1079006.1476085701</v>
      </c>
      <c r="N96" s="1"/>
      <c r="O96" s="1"/>
      <c r="P96" s="1"/>
      <c r="Q96" s="1"/>
      <c r="R96" s="1"/>
      <c r="S96" s="1"/>
      <c r="T96" s="1"/>
      <c r="U96" s="1"/>
      <c r="V96" s="1"/>
      <c r="W96" s="1"/>
    </row>
    <row r="97" spans="1:23" x14ac:dyDescent="0.4">
      <c r="A97" s="70">
        <f t="shared" si="3"/>
        <v>48213</v>
      </c>
      <c r="B97" s="1"/>
      <c r="C97" s="1"/>
      <c r="D97" s="174">
        <v>1061797.5701907799</v>
      </c>
      <c r="E97" s="174">
        <v>1061797.5701907799</v>
      </c>
      <c r="F97" s="174">
        <v>1061797.5701907799</v>
      </c>
      <c r="G97" s="174">
        <v>1061797.5701907799</v>
      </c>
      <c r="H97" s="174">
        <v>1061797.5701907799</v>
      </c>
      <c r="I97" s="174">
        <v>1061797.5701907799</v>
      </c>
      <c r="J97" s="174">
        <v>1061797.5701907799</v>
      </c>
      <c r="K97" s="174">
        <v>1061797.5701907799</v>
      </c>
      <c r="L97" s="174">
        <v>1061797.5701907799</v>
      </c>
      <c r="M97" s="174">
        <v>1061797.5701907799</v>
      </c>
      <c r="N97" s="1"/>
      <c r="O97" s="1"/>
      <c r="P97" s="1"/>
      <c r="Q97" s="1"/>
      <c r="R97" s="1"/>
      <c r="S97" s="1"/>
      <c r="T97" s="1"/>
      <c r="U97" s="1"/>
      <c r="V97" s="1"/>
      <c r="W97" s="1"/>
    </row>
    <row r="98" spans="1:23" x14ac:dyDescent="0.4">
      <c r="A98" s="70">
        <f t="shared" si="3"/>
        <v>48244</v>
      </c>
      <c r="B98" s="1"/>
      <c r="C98" s="1"/>
      <c r="D98" s="174">
        <v>1073817.5049955701</v>
      </c>
      <c r="E98" s="174">
        <v>1073817.5049955701</v>
      </c>
      <c r="F98" s="174">
        <v>1073817.5049955701</v>
      </c>
      <c r="G98" s="174">
        <v>1073817.5049955701</v>
      </c>
      <c r="H98" s="174">
        <v>1073817.5049955701</v>
      </c>
      <c r="I98" s="174">
        <v>1073817.5049955701</v>
      </c>
      <c r="J98" s="174">
        <v>1073817.5049955701</v>
      </c>
      <c r="K98" s="174">
        <v>1073817.5049955701</v>
      </c>
      <c r="L98" s="174">
        <v>1073817.5049955701</v>
      </c>
      <c r="M98" s="174">
        <v>1073817.5049955701</v>
      </c>
      <c r="N98" s="1"/>
      <c r="O98" s="1"/>
      <c r="P98" s="1"/>
      <c r="Q98" s="1"/>
      <c r="R98" s="1"/>
      <c r="S98" s="1"/>
      <c r="T98" s="1"/>
      <c r="U98" s="1"/>
      <c r="V98" s="1"/>
      <c r="W98" s="1"/>
    </row>
    <row r="99" spans="1:23" x14ac:dyDescent="0.4">
      <c r="A99" s="70">
        <f t="shared" si="3"/>
        <v>48273</v>
      </c>
      <c r="B99" s="1"/>
      <c r="C99" s="1"/>
      <c r="D99" s="174">
        <v>1075331.7449653801</v>
      </c>
      <c r="E99" s="174">
        <v>1075331.7449653801</v>
      </c>
      <c r="F99" s="174">
        <v>1075331.7449653801</v>
      </c>
      <c r="G99" s="174">
        <v>1075331.7449653801</v>
      </c>
      <c r="H99" s="174">
        <v>1075331.7449653801</v>
      </c>
      <c r="I99" s="174">
        <v>1075331.7449653801</v>
      </c>
      <c r="J99" s="174">
        <v>1075331.7449653801</v>
      </c>
      <c r="K99" s="174">
        <v>1075331.7449653801</v>
      </c>
      <c r="L99" s="174">
        <v>1075331.7449653801</v>
      </c>
      <c r="M99" s="174">
        <v>1075331.7449653801</v>
      </c>
      <c r="N99" s="1"/>
      <c r="O99" s="1"/>
      <c r="P99" s="1"/>
      <c r="Q99" s="1"/>
      <c r="R99" s="1"/>
      <c r="S99" s="1"/>
      <c r="T99" s="1"/>
      <c r="U99" s="1"/>
      <c r="V99" s="1"/>
      <c r="W99" s="1"/>
    </row>
    <row r="100" spans="1:23" x14ac:dyDescent="0.4">
      <c r="A100" s="70">
        <f t="shared" si="3"/>
        <v>48304</v>
      </c>
      <c r="B100" s="1"/>
      <c r="C100" s="1"/>
      <c r="D100" s="174">
        <v>1043848.7446243301</v>
      </c>
      <c r="E100" s="174">
        <v>1043848.7446243301</v>
      </c>
      <c r="F100" s="174">
        <v>1043848.7446243301</v>
      </c>
      <c r="G100" s="174">
        <v>1043848.7446243301</v>
      </c>
      <c r="H100" s="174">
        <v>1043848.7446243301</v>
      </c>
      <c r="I100" s="174">
        <v>1043848.7446243301</v>
      </c>
      <c r="J100" s="174">
        <v>1043848.7446243301</v>
      </c>
      <c r="K100" s="174">
        <v>1043848.7446243301</v>
      </c>
      <c r="L100" s="174">
        <v>1043848.7446243301</v>
      </c>
      <c r="M100" s="174">
        <v>1043848.7446243301</v>
      </c>
      <c r="N100" s="1"/>
      <c r="O100" s="1"/>
      <c r="P100" s="1"/>
      <c r="Q100" s="1"/>
      <c r="R100" s="1"/>
      <c r="S100" s="1"/>
      <c r="T100" s="1"/>
      <c r="U100" s="1"/>
      <c r="V100" s="1"/>
      <c r="W100" s="1"/>
    </row>
    <row r="101" spans="1:23" x14ac:dyDescent="0.4">
      <c r="A101" s="70">
        <f t="shared" si="3"/>
        <v>48334</v>
      </c>
      <c r="B101" s="1"/>
      <c r="C101" s="1"/>
      <c r="D101" s="174">
        <v>1080998.2081625198</v>
      </c>
      <c r="E101" s="174">
        <v>1080998.2081625198</v>
      </c>
      <c r="F101" s="174">
        <v>1080998.2081625198</v>
      </c>
      <c r="G101" s="174">
        <v>1080998.2081625198</v>
      </c>
      <c r="H101" s="174">
        <v>1080998.2081625198</v>
      </c>
      <c r="I101" s="174">
        <v>1080998.2081625198</v>
      </c>
      <c r="J101" s="174">
        <v>1080998.2081625198</v>
      </c>
      <c r="K101" s="174">
        <v>1080998.2081625198</v>
      </c>
      <c r="L101" s="174">
        <v>1080998.2081625198</v>
      </c>
      <c r="M101" s="174">
        <v>1080998.2081625198</v>
      </c>
      <c r="N101" s="1"/>
      <c r="O101" s="1"/>
      <c r="P101" s="1"/>
      <c r="Q101" s="1"/>
      <c r="R101" s="1"/>
      <c r="S101" s="1"/>
      <c r="T101" s="1"/>
      <c r="U101" s="1"/>
      <c r="V101" s="1"/>
      <c r="W101" s="1"/>
    </row>
    <row r="102" spans="1:23" x14ac:dyDescent="0.4">
      <c r="A102" s="70">
        <f t="shared" si="3"/>
        <v>48365</v>
      </c>
      <c r="B102" s="1"/>
      <c r="C102" s="1"/>
      <c r="D102" s="174">
        <v>1070497.8366711303</v>
      </c>
      <c r="E102" s="174">
        <v>1070497.8366711303</v>
      </c>
      <c r="F102" s="174">
        <v>1070497.8366711303</v>
      </c>
      <c r="G102" s="174">
        <v>1070497.8366711303</v>
      </c>
      <c r="H102" s="174">
        <v>1070497.8366711303</v>
      </c>
      <c r="I102" s="174">
        <v>1070497.8366711303</v>
      </c>
      <c r="J102" s="174">
        <v>1070497.8366711303</v>
      </c>
      <c r="K102" s="174">
        <v>1070497.8366711303</v>
      </c>
      <c r="L102" s="174">
        <v>1070497.8366711303</v>
      </c>
      <c r="M102" s="174">
        <v>1070497.8366711303</v>
      </c>
      <c r="N102" s="1"/>
      <c r="O102" s="1"/>
      <c r="P102" s="1"/>
      <c r="Q102" s="1"/>
      <c r="R102" s="1"/>
      <c r="S102" s="1"/>
      <c r="T102" s="1"/>
      <c r="U102" s="1"/>
      <c r="V102" s="1"/>
      <c r="W102" s="1"/>
    </row>
    <row r="103" spans="1:23" x14ac:dyDescent="0.4">
      <c r="A103" s="70">
        <f t="shared" si="3"/>
        <v>48395</v>
      </c>
      <c r="B103" s="1"/>
      <c r="C103" s="1"/>
      <c r="D103" s="174">
        <v>865807.12822374993</v>
      </c>
      <c r="E103" s="174">
        <v>865807.12822374993</v>
      </c>
      <c r="F103" s="174">
        <v>865807.12822374993</v>
      </c>
      <c r="G103" s="174">
        <v>865807.12822374993</v>
      </c>
      <c r="H103" s="174">
        <v>865807.12822374993</v>
      </c>
      <c r="I103" s="174">
        <v>865807.12822374993</v>
      </c>
      <c r="J103" s="174">
        <v>865807.12822374993</v>
      </c>
      <c r="K103" s="174">
        <v>865807.12822374993</v>
      </c>
      <c r="L103" s="174">
        <v>865807.12822374993</v>
      </c>
      <c r="M103" s="174">
        <v>865807.12822374993</v>
      </c>
      <c r="N103" s="1"/>
      <c r="O103" s="1"/>
      <c r="P103" s="1"/>
      <c r="Q103" s="1"/>
      <c r="R103" s="1"/>
      <c r="S103" s="1"/>
      <c r="T103" s="1"/>
      <c r="U103" s="1"/>
      <c r="V103" s="1"/>
      <c r="W103" s="1"/>
    </row>
    <row r="104" spans="1:23" x14ac:dyDescent="0.4">
      <c r="A104" s="70">
        <f t="shared" si="3"/>
        <v>48426</v>
      </c>
      <c r="B104" s="1"/>
      <c r="C104" s="1"/>
      <c r="D104" s="174">
        <v>855932.47088263999</v>
      </c>
      <c r="E104" s="174">
        <v>855932.47088263999</v>
      </c>
      <c r="F104" s="174">
        <v>855932.47088263999</v>
      </c>
      <c r="G104" s="174">
        <v>855932.47088263999</v>
      </c>
      <c r="H104" s="174">
        <v>855932.47088263999</v>
      </c>
      <c r="I104" s="174">
        <v>855932.47088263999</v>
      </c>
      <c r="J104" s="174">
        <v>855932.47088263999</v>
      </c>
      <c r="K104" s="174">
        <v>855932.47088263999</v>
      </c>
      <c r="L104" s="174">
        <v>855932.47088263999</v>
      </c>
      <c r="M104" s="174">
        <v>855932.47088263999</v>
      </c>
      <c r="N104" s="1"/>
      <c r="O104" s="1"/>
      <c r="P104" s="1"/>
      <c r="Q104" s="1"/>
      <c r="R104" s="1"/>
      <c r="S104" s="1"/>
      <c r="T104" s="1"/>
      <c r="U104" s="1"/>
      <c r="V104" s="1"/>
      <c r="W104" s="1"/>
    </row>
    <row r="105" spans="1:23" x14ac:dyDescent="0.4">
      <c r="A105" s="70">
        <f t="shared" si="3"/>
        <v>48457</v>
      </c>
      <c r="B105" s="1"/>
      <c r="C105" s="1"/>
      <c r="D105" s="174">
        <v>866874.35742464988</v>
      </c>
      <c r="E105" s="174">
        <v>866874.35742464988</v>
      </c>
      <c r="F105" s="174">
        <v>866874.35742464988</v>
      </c>
      <c r="G105" s="174">
        <v>866874.35742464988</v>
      </c>
      <c r="H105" s="174">
        <v>866874.35742464988</v>
      </c>
      <c r="I105" s="174">
        <v>866874.35742464988</v>
      </c>
      <c r="J105" s="174">
        <v>866874.35742464988</v>
      </c>
      <c r="K105" s="174">
        <v>866874.35742464988</v>
      </c>
      <c r="L105" s="174">
        <v>866874.35742464988</v>
      </c>
      <c r="M105" s="174">
        <v>866874.35742464988</v>
      </c>
      <c r="N105" s="1"/>
      <c r="O105" s="1"/>
      <c r="P105" s="1"/>
      <c r="Q105" s="1"/>
      <c r="R105" s="1"/>
      <c r="S105" s="1"/>
      <c r="T105" s="1"/>
      <c r="U105" s="1"/>
      <c r="V105" s="1"/>
      <c r="W105" s="1"/>
    </row>
    <row r="106" spans="1:23" x14ac:dyDescent="0.4">
      <c r="A106" s="70">
        <f t="shared" si="3"/>
        <v>48487</v>
      </c>
      <c r="B106" s="1"/>
      <c r="C106" s="1"/>
      <c r="D106" s="174">
        <v>19752229.32950319</v>
      </c>
      <c r="E106" s="174">
        <v>19752229.32950319</v>
      </c>
      <c r="F106" s="174">
        <v>19752229.32950319</v>
      </c>
      <c r="G106" s="174">
        <v>19752229.32950319</v>
      </c>
      <c r="H106" s="174">
        <v>19752229.32950319</v>
      </c>
      <c r="I106" s="174">
        <v>19752229.32950319</v>
      </c>
      <c r="J106" s="174">
        <v>19752229.32950319</v>
      </c>
      <c r="K106" s="174">
        <v>19752229.32950319</v>
      </c>
      <c r="L106" s="174">
        <v>19752229.32950319</v>
      </c>
      <c r="M106" s="174">
        <v>19752229.32950319</v>
      </c>
      <c r="N106" s="1"/>
      <c r="O106" s="1"/>
      <c r="P106" s="1"/>
      <c r="Q106" s="1"/>
      <c r="R106" s="1"/>
      <c r="S106" s="1"/>
      <c r="T106" s="1"/>
      <c r="U106" s="1"/>
      <c r="V106" s="1"/>
      <c r="W106" s="1"/>
    </row>
    <row r="107" spans="1:23" x14ac:dyDescent="0.4">
      <c r="A107" s="70">
        <f t="shared" si="3"/>
        <v>48518</v>
      </c>
      <c r="B107" s="1"/>
      <c r="C107" s="1"/>
      <c r="D107" s="174">
        <v>513986.99729032</v>
      </c>
      <c r="E107" s="174">
        <v>513986.99729032</v>
      </c>
      <c r="F107" s="174">
        <v>513986.99729032</v>
      </c>
      <c r="G107" s="174">
        <v>513986.99729032</v>
      </c>
      <c r="H107" s="174">
        <v>513986.99729032</v>
      </c>
      <c r="I107" s="174">
        <v>513986.99729032</v>
      </c>
      <c r="J107" s="174">
        <v>513986.99729032</v>
      </c>
      <c r="K107" s="174">
        <v>513986.99729032</v>
      </c>
      <c r="L107" s="174">
        <v>513986.99729032</v>
      </c>
      <c r="M107" s="174">
        <v>513986.99729032</v>
      </c>
      <c r="N107" s="1"/>
      <c r="O107" s="1"/>
      <c r="P107" s="1"/>
      <c r="Q107" s="1"/>
      <c r="R107" s="1"/>
      <c r="S107" s="1"/>
      <c r="T107" s="1"/>
      <c r="U107" s="1"/>
      <c r="V107" s="1"/>
      <c r="W107" s="1"/>
    </row>
    <row r="108" spans="1:23" x14ac:dyDescent="0.4">
      <c r="A108" s="70">
        <f t="shared" si="3"/>
        <v>48548</v>
      </c>
      <c r="B108" s="1"/>
      <c r="C108" s="1"/>
      <c r="D108" s="174">
        <v>517810.45157517004</v>
      </c>
      <c r="E108" s="174">
        <v>517810.45157517004</v>
      </c>
      <c r="F108" s="174">
        <v>517810.45157517004</v>
      </c>
      <c r="G108" s="174">
        <v>517810.45157517004</v>
      </c>
      <c r="H108" s="174">
        <v>517810.45157517004</v>
      </c>
      <c r="I108" s="174">
        <v>517810.45157517004</v>
      </c>
      <c r="J108" s="174">
        <v>517810.45157517004</v>
      </c>
      <c r="K108" s="174">
        <v>517810.45157517004</v>
      </c>
      <c r="L108" s="174">
        <v>517810.45157517004</v>
      </c>
      <c r="M108" s="174">
        <v>517810.45157517004</v>
      </c>
      <c r="N108" s="1"/>
      <c r="O108" s="1"/>
      <c r="P108" s="1"/>
      <c r="Q108" s="1"/>
      <c r="R108" s="1"/>
      <c r="S108" s="1"/>
      <c r="T108" s="1"/>
      <c r="U108" s="1"/>
      <c r="V108" s="1"/>
      <c r="W108" s="1"/>
    </row>
    <row r="109" spans="1:23" x14ac:dyDescent="0.4">
      <c r="A109" s="70">
        <f t="shared" si="3"/>
        <v>48579</v>
      </c>
      <c r="B109" s="1"/>
      <c r="C109" s="1"/>
      <c r="D109" s="174">
        <v>517103.81224584003</v>
      </c>
      <c r="E109" s="174">
        <v>517103.81224584003</v>
      </c>
      <c r="F109" s="174">
        <v>517103.81224584003</v>
      </c>
      <c r="G109" s="174">
        <v>517103.81224584003</v>
      </c>
      <c r="H109" s="174">
        <v>517103.81224584003</v>
      </c>
      <c r="I109" s="174">
        <v>517103.81224584003</v>
      </c>
      <c r="J109" s="174">
        <v>517103.81224584003</v>
      </c>
      <c r="K109" s="174">
        <v>517103.81224584003</v>
      </c>
      <c r="L109" s="174">
        <v>517103.81224584003</v>
      </c>
      <c r="M109" s="174">
        <v>517103.81224584003</v>
      </c>
      <c r="N109" s="1"/>
      <c r="O109" s="1"/>
      <c r="P109" s="1"/>
      <c r="Q109" s="1"/>
      <c r="R109" s="1"/>
      <c r="S109" s="1"/>
      <c r="T109" s="1"/>
      <c r="U109" s="1"/>
      <c r="V109" s="1"/>
      <c r="W109" s="1"/>
    </row>
    <row r="110" spans="1:23" x14ac:dyDescent="0.4">
      <c r="A110" s="70">
        <f t="shared" si="3"/>
        <v>48610</v>
      </c>
      <c r="B110" s="1"/>
      <c r="C110" s="1"/>
      <c r="D110" s="174">
        <v>502867.55337852001</v>
      </c>
      <c r="E110" s="174">
        <v>502867.55337852001</v>
      </c>
      <c r="F110" s="174">
        <v>502867.55337852001</v>
      </c>
      <c r="G110" s="174">
        <v>502867.55337852001</v>
      </c>
      <c r="H110" s="174">
        <v>502867.55337852001</v>
      </c>
      <c r="I110" s="174">
        <v>502867.55337852001</v>
      </c>
      <c r="J110" s="174">
        <v>502867.55337852001</v>
      </c>
      <c r="K110" s="174">
        <v>502867.55337852001</v>
      </c>
      <c r="L110" s="174">
        <v>502867.55337852001</v>
      </c>
      <c r="M110" s="174">
        <v>502867.55337852001</v>
      </c>
      <c r="N110" s="1"/>
      <c r="O110" s="1"/>
      <c r="P110" s="1"/>
      <c r="Q110" s="1"/>
      <c r="R110" s="1"/>
      <c r="S110" s="1"/>
      <c r="T110" s="1"/>
      <c r="U110" s="1"/>
      <c r="V110" s="1"/>
      <c r="W110" s="1"/>
    </row>
    <row r="111" spans="1:23" x14ac:dyDescent="0.4">
      <c r="A111" s="70">
        <f t="shared" si="3"/>
        <v>48638</v>
      </c>
      <c r="B111" s="1"/>
      <c r="C111" s="1"/>
      <c r="D111" s="174">
        <v>489679.81111792999</v>
      </c>
      <c r="E111" s="174">
        <v>489679.81111792999</v>
      </c>
      <c r="F111" s="174">
        <v>489679.81111792999</v>
      </c>
      <c r="G111" s="174">
        <v>489679.81111792999</v>
      </c>
      <c r="H111" s="174">
        <v>489679.81111792999</v>
      </c>
      <c r="I111" s="174">
        <v>489679.81111792999</v>
      </c>
      <c r="J111" s="174">
        <v>489679.81111792999</v>
      </c>
      <c r="K111" s="174">
        <v>489679.81111792999</v>
      </c>
      <c r="L111" s="174">
        <v>489679.81111792999</v>
      </c>
      <c r="M111" s="174">
        <v>489679.81111792999</v>
      </c>
      <c r="N111" s="1"/>
      <c r="O111" s="1"/>
      <c r="P111" s="1"/>
      <c r="Q111" s="1"/>
      <c r="R111" s="1"/>
      <c r="S111" s="1"/>
      <c r="T111" s="1"/>
      <c r="U111" s="1"/>
      <c r="V111" s="1"/>
      <c r="W111" s="1"/>
    </row>
    <row r="112" spans="1:23" x14ac:dyDescent="0.4">
      <c r="A112" s="70">
        <f t="shared" si="3"/>
        <v>48669</v>
      </c>
      <c r="B112" s="1"/>
      <c r="C112" s="1"/>
      <c r="D112" s="174">
        <v>467704.82986814005</v>
      </c>
      <c r="E112" s="174">
        <v>467704.82986814005</v>
      </c>
      <c r="F112" s="174">
        <v>467704.82986814005</v>
      </c>
      <c r="G112" s="174">
        <v>467704.82986814005</v>
      </c>
      <c r="H112" s="174">
        <v>467704.82986814005</v>
      </c>
      <c r="I112" s="174">
        <v>467704.82986814005</v>
      </c>
      <c r="J112" s="174">
        <v>467704.82986814005</v>
      </c>
      <c r="K112" s="174">
        <v>467704.82986814005</v>
      </c>
      <c r="L112" s="174">
        <v>467704.82986814005</v>
      </c>
      <c r="M112" s="174">
        <v>467704.82986814005</v>
      </c>
      <c r="N112" s="1"/>
      <c r="O112" s="1"/>
      <c r="P112" s="1"/>
      <c r="Q112" s="1"/>
      <c r="R112" s="1"/>
      <c r="S112" s="1"/>
      <c r="T112" s="1"/>
      <c r="U112" s="1"/>
      <c r="V112" s="1"/>
      <c r="W112" s="1"/>
    </row>
    <row r="113" spans="1:23" x14ac:dyDescent="0.4">
      <c r="A113" s="70">
        <f t="shared" si="3"/>
        <v>48699</v>
      </c>
      <c r="B113" s="1"/>
      <c r="C113" s="1"/>
      <c r="D113" s="174">
        <v>479042.76458173001</v>
      </c>
      <c r="E113" s="174">
        <v>479042.76458173001</v>
      </c>
      <c r="F113" s="174">
        <v>479042.76458173001</v>
      </c>
      <c r="G113" s="174">
        <v>479042.76458173001</v>
      </c>
      <c r="H113" s="174">
        <v>479042.76458173001</v>
      </c>
      <c r="I113" s="174">
        <v>479042.76458173001</v>
      </c>
      <c r="J113" s="174">
        <v>479042.76458173001</v>
      </c>
      <c r="K113" s="174">
        <v>479042.76458173001</v>
      </c>
      <c r="L113" s="174">
        <v>479042.76458173001</v>
      </c>
      <c r="M113" s="174">
        <v>479042.76458173001</v>
      </c>
      <c r="N113" s="1"/>
      <c r="O113" s="1"/>
      <c r="P113" s="1"/>
      <c r="Q113" s="1"/>
      <c r="R113" s="1"/>
      <c r="S113" s="1"/>
      <c r="T113" s="1"/>
      <c r="U113" s="1"/>
      <c r="V113" s="1"/>
      <c r="W113" s="1"/>
    </row>
    <row r="114" spans="1:23" x14ac:dyDescent="0.4">
      <c r="A114" s="70">
        <f t="shared" si="3"/>
        <v>48730</v>
      </c>
      <c r="B114" s="1"/>
      <c r="C114" s="1"/>
      <c r="D114" s="174">
        <v>470265.59025459993</v>
      </c>
      <c r="E114" s="174">
        <v>470265.59025459993</v>
      </c>
      <c r="F114" s="174">
        <v>470265.59025459993</v>
      </c>
      <c r="G114" s="174">
        <v>470265.59025459993</v>
      </c>
      <c r="H114" s="174">
        <v>470265.59025459993</v>
      </c>
      <c r="I114" s="174">
        <v>470265.59025459993</v>
      </c>
      <c r="J114" s="174">
        <v>470265.59025459993</v>
      </c>
      <c r="K114" s="174">
        <v>470265.59025459993</v>
      </c>
      <c r="L114" s="174">
        <v>470265.59025459993</v>
      </c>
      <c r="M114" s="174">
        <v>470265.59025459993</v>
      </c>
      <c r="N114" s="1"/>
      <c r="O114" s="1"/>
      <c r="P114" s="1"/>
      <c r="Q114" s="1"/>
      <c r="R114" s="1"/>
      <c r="S114" s="1"/>
      <c r="T114" s="1"/>
      <c r="U114" s="1"/>
      <c r="V114" s="1"/>
      <c r="W114" s="1"/>
    </row>
    <row r="115" spans="1:23" x14ac:dyDescent="0.4">
      <c r="A115" s="70">
        <f t="shared" si="3"/>
        <v>48760</v>
      </c>
      <c r="B115" s="1"/>
      <c r="C115" s="1"/>
      <c r="D115" s="174">
        <v>466510.97083796002</v>
      </c>
      <c r="E115" s="174">
        <v>466510.97083796002</v>
      </c>
      <c r="F115" s="174">
        <v>466510.97083796002</v>
      </c>
      <c r="G115" s="174">
        <v>466510.97083796002</v>
      </c>
      <c r="H115" s="174">
        <v>466510.97083796002</v>
      </c>
      <c r="I115" s="174">
        <v>466510.97083796002</v>
      </c>
      <c r="J115" s="174">
        <v>466510.97083796002</v>
      </c>
      <c r="K115" s="174">
        <v>466510.97083796002</v>
      </c>
      <c r="L115" s="174">
        <v>466510.97083796002</v>
      </c>
      <c r="M115" s="174">
        <v>466510.97083796002</v>
      </c>
      <c r="N115" s="1"/>
      <c r="O115" s="1"/>
      <c r="P115" s="1"/>
      <c r="Q115" s="1"/>
      <c r="R115" s="1"/>
      <c r="S115" s="1"/>
      <c r="T115" s="1"/>
      <c r="U115" s="1"/>
      <c r="V115" s="1"/>
      <c r="W115" s="1"/>
    </row>
    <row r="116" spans="1:23" x14ac:dyDescent="0.4">
      <c r="A116" s="70">
        <f t="shared" si="3"/>
        <v>48791</v>
      </c>
      <c r="B116" s="1"/>
      <c r="C116" s="1"/>
      <c r="D116" s="174">
        <v>460314.66822225001</v>
      </c>
      <c r="E116" s="174">
        <v>460314.66822225001</v>
      </c>
      <c r="F116" s="174">
        <v>460314.66822225001</v>
      </c>
      <c r="G116" s="174">
        <v>460314.66822225001</v>
      </c>
      <c r="H116" s="174">
        <v>460314.66822225001</v>
      </c>
      <c r="I116" s="174">
        <v>460314.66822225001</v>
      </c>
      <c r="J116" s="174">
        <v>460314.66822225001</v>
      </c>
      <c r="K116" s="174">
        <v>460314.66822225001</v>
      </c>
      <c r="L116" s="174">
        <v>460314.66822225001</v>
      </c>
      <c r="M116" s="174">
        <v>460314.66822225001</v>
      </c>
      <c r="N116" s="1"/>
      <c r="O116" s="1"/>
      <c r="P116" s="1"/>
      <c r="Q116" s="1"/>
      <c r="R116" s="1"/>
      <c r="S116" s="1"/>
      <c r="T116" s="1"/>
      <c r="U116" s="1"/>
      <c r="V116" s="1"/>
      <c r="W116" s="1"/>
    </row>
    <row r="117" spans="1:23" x14ac:dyDescent="0.4">
      <c r="A117" s="70">
        <f t="shared" si="3"/>
        <v>48822</v>
      </c>
      <c r="B117" s="1"/>
      <c r="C117" s="1"/>
      <c r="D117" s="174">
        <v>454202.97991062002</v>
      </c>
      <c r="E117" s="174">
        <v>454202.97991062002</v>
      </c>
      <c r="F117" s="174">
        <v>454202.97991062002</v>
      </c>
      <c r="G117" s="174">
        <v>454202.97991062002</v>
      </c>
      <c r="H117" s="174">
        <v>454202.97991062002</v>
      </c>
      <c r="I117" s="174">
        <v>454202.97991062002</v>
      </c>
      <c r="J117" s="174">
        <v>454202.97991062002</v>
      </c>
      <c r="K117" s="174">
        <v>454202.97991062002</v>
      </c>
      <c r="L117" s="174">
        <v>454202.97991062002</v>
      </c>
      <c r="M117" s="174">
        <v>454202.97991062002</v>
      </c>
      <c r="N117" s="1"/>
      <c r="O117" s="1"/>
      <c r="P117" s="1"/>
      <c r="Q117" s="1"/>
      <c r="R117" s="1"/>
      <c r="S117" s="1"/>
      <c r="T117" s="1"/>
      <c r="U117" s="1"/>
      <c r="V117" s="1"/>
      <c r="W117" s="1"/>
    </row>
    <row r="118" spans="1:23" x14ac:dyDescent="0.4">
      <c r="A118" s="70">
        <f t="shared" si="3"/>
        <v>48852</v>
      </c>
      <c r="B118" s="1"/>
      <c r="C118" s="1"/>
      <c r="D118" s="174">
        <v>436137.04117508</v>
      </c>
      <c r="E118" s="174">
        <v>436137.04117508</v>
      </c>
      <c r="F118" s="174">
        <v>436137.04117508</v>
      </c>
      <c r="G118" s="174">
        <v>436137.04117508</v>
      </c>
      <c r="H118" s="174">
        <v>436137.04117508</v>
      </c>
      <c r="I118" s="174">
        <v>436137.04117508</v>
      </c>
      <c r="J118" s="174">
        <v>436137.04117508</v>
      </c>
      <c r="K118" s="174">
        <v>436137.04117508</v>
      </c>
      <c r="L118" s="174">
        <v>436137.04117508</v>
      </c>
      <c r="M118" s="174">
        <v>436137.04117508</v>
      </c>
      <c r="N118" s="1"/>
      <c r="O118" s="1"/>
      <c r="P118" s="1"/>
      <c r="Q118" s="1"/>
      <c r="R118" s="1"/>
      <c r="S118" s="1"/>
      <c r="T118" s="1"/>
      <c r="U118" s="1"/>
      <c r="V118" s="1"/>
      <c r="W118" s="1"/>
    </row>
    <row r="119" spans="1:23" x14ac:dyDescent="0.4">
      <c r="A119" s="70">
        <f t="shared" si="3"/>
        <v>48883</v>
      </c>
      <c r="B119" s="1"/>
      <c r="C119" s="1"/>
      <c r="D119" s="174">
        <v>424732.18225265999</v>
      </c>
      <c r="E119" s="174">
        <v>424732.18225265999</v>
      </c>
      <c r="F119" s="174">
        <v>424732.18225265999</v>
      </c>
      <c r="G119" s="174">
        <v>424732.18225265999</v>
      </c>
      <c r="H119" s="174">
        <v>424732.18225265999</v>
      </c>
      <c r="I119" s="174">
        <v>424732.18225265999</v>
      </c>
      <c r="J119" s="174">
        <v>424732.18225265999</v>
      </c>
      <c r="K119" s="174">
        <v>424732.18225265999</v>
      </c>
      <c r="L119" s="174">
        <v>424732.18225265999</v>
      </c>
      <c r="M119" s="174">
        <v>424732.18225265999</v>
      </c>
      <c r="N119" s="1"/>
      <c r="O119" s="1"/>
      <c r="P119" s="1"/>
      <c r="Q119" s="1"/>
      <c r="R119" s="1"/>
      <c r="S119" s="1"/>
      <c r="T119" s="1"/>
      <c r="U119" s="1"/>
      <c r="V119" s="1"/>
      <c r="W119" s="1"/>
    </row>
    <row r="120" spans="1:23" x14ac:dyDescent="0.4">
      <c r="A120" s="70">
        <f t="shared" si="3"/>
        <v>48913</v>
      </c>
      <c r="B120" s="1"/>
      <c r="C120" s="1"/>
      <c r="D120" s="174">
        <v>421572.94864397007</v>
      </c>
      <c r="E120" s="174">
        <v>421572.94864397007</v>
      </c>
      <c r="F120" s="174">
        <v>421572.94864397007</v>
      </c>
      <c r="G120" s="174">
        <v>421572.94864397007</v>
      </c>
      <c r="H120" s="174">
        <v>421572.94864397007</v>
      </c>
      <c r="I120" s="174">
        <v>421572.94864397007</v>
      </c>
      <c r="J120" s="174">
        <v>421572.94864397007</v>
      </c>
      <c r="K120" s="174">
        <v>421572.94864397007</v>
      </c>
      <c r="L120" s="174">
        <v>421572.94864397007</v>
      </c>
      <c r="M120" s="174">
        <v>421572.94864397007</v>
      </c>
      <c r="N120" s="1"/>
      <c r="O120" s="1"/>
      <c r="P120" s="1"/>
      <c r="Q120" s="1"/>
      <c r="R120" s="1"/>
      <c r="S120" s="1"/>
      <c r="T120" s="1"/>
      <c r="U120" s="1"/>
      <c r="V120" s="1"/>
      <c r="W120" s="1"/>
    </row>
    <row r="121" spans="1:23" x14ac:dyDescent="0.4">
      <c r="A121" s="70">
        <f t="shared" si="3"/>
        <v>48944</v>
      </c>
      <c r="B121" s="1"/>
      <c r="C121" s="1"/>
      <c r="D121" s="174">
        <v>102297.10325650001</v>
      </c>
      <c r="E121" s="174">
        <v>102297.10325650001</v>
      </c>
      <c r="F121" s="174">
        <v>102297.10325650001</v>
      </c>
      <c r="G121" s="174">
        <v>102297.10325650001</v>
      </c>
      <c r="H121" s="174">
        <v>102297.10325650001</v>
      </c>
      <c r="I121" s="174">
        <v>102297.10325650001</v>
      </c>
      <c r="J121" s="174">
        <v>102297.10325650001</v>
      </c>
      <c r="K121" s="174">
        <v>102297.10325650001</v>
      </c>
      <c r="L121" s="174">
        <v>102297.10325650001</v>
      </c>
      <c r="M121" s="174">
        <v>102297.10325650001</v>
      </c>
      <c r="N121" s="1"/>
      <c r="O121" s="1"/>
      <c r="P121" s="1"/>
      <c r="Q121" s="1"/>
      <c r="R121" s="1"/>
      <c r="S121" s="1"/>
      <c r="T121" s="1"/>
      <c r="U121" s="1"/>
      <c r="V121" s="1"/>
      <c r="W121" s="1"/>
    </row>
    <row r="122" spans="1:23" x14ac:dyDescent="0.4">
      <c r="A122" s="70">
        <f t="shared" si="3"/>
        <v>48975</v>
      </c>
      <c r="B122" s="1"/>
      <c r="C122" s="1"/>
      <c r="D122" s="174">
        <v>100841.62466092</v>
      </c>
      <c r="E122" s="174">
        <v>100841.62466092</v>
      </c>
      <c r="F122" s="174">
        <v>100841.62466092</v>
      </c>
      <c r="G122" s="174">
        <v>100841.62466092</v>
      </c>
      <c r="H122" s="174">
        <v>100841.62466092</v>
      </c>
      <c r="I122" s="174">
        <v>100841.62466092</v>
      </c>
      <c r="J122" s="174">
        <v>100841.62466092</v>
      </c>
      <c r="K122" s="174">
        <v>100841.62466092</v>
      </c>
      <c r="L122" s="174">
        <v>100841.62466092</v>
      </c>
      <c r="M122" s="174">
        <v>100841.62466092</v>
      </c>
      <c r="N122" s="1"/>
      <c r="O122" s="1"/>
      <c r="P122" s="1"/>
      <c r="Q122" s="1"/>
      <c r="R122" s="1"/>
      <c r="S122" s="1"/>
      <c r="T122" s="1"/>
      <c r="U122" s="1"/>
      <c r="V122" s="1"/>
      <c r="W122" s="1"/>
    </row>
    <row r="123" spans="1:23" x14ac:dyDescent="0.4">
      <c r="A123" s="70">
        <f t="shared" si="3"/>
        <v>49003</v>
      </c>
      <c r="B123" s="1"/>
      <c r="C123" s="1"/>
      <c r="D123" s="174">
        <v>100021.30051954</v>
      </c>
      <c r="E123" s="174">
        <v>100021.30051954</v>
      </c>
      <c r="F123" s="174">
        <v>100021.30051954</v>
      </c>
      <c r="G123" s="174">
        <v>100021.30051954</v>
      </c>
      <c r="H123" s="174">
        <v>100021.30051954</v>
      </c>
      <c r="I123" s="174">
        <v>100021.30051954</v>
      </c>
      <c r="J123" s="174">
        <v>100021.30051954</v>
      </c>
      <c r="K123" s="174">
        <v>100021.30051954</v>
      </c>
      <c r="L123" s="174">
        <v>100021.30051954</v>
      </c>
      <c r="M123" s="174">
        <v>100021.30051954</v>
      </c>
      <c r="N123" s="1"/>
      <c r="O123" s="1"/>
      <c r="P123" s="1"/>
      <c r="Q123" s="1"/>
      <c r="R123" s="1"/>
      <c r="S123" s="1"/>
      <c r="T123" s="1"/>
      <c r="U123" s="1"/>
      <c r="V123" s="1"/>
      <c r="W123" s="1"/>
    </row>
    <row r="124" spans="1:23" x14ac:dyDescent="0.4">
      <c r="A124" s="70">
        <f t="shared" si="3"/>
        <v>49034</v>
      </c>
      <c r="B124" s="1"/>
      <c r="C124" s="1"/>
      <c r="D124" s="174">
        <v>87991.521157020004</v>
      </c>
      <c r="E124" s="174">
        <v>87991.521157020004</v>
      </c>
      <c r="F124" s="174">
        <v>87991.521157020004</v>
      </c>
      <c r="G124" s="174">
        <v>87991.521157020004</v>
      </c>
      <c r="H124" s="174">
        <v>87991.521157020004</v>
      </c>
      <c r="I124" s="174">
        <v>87991.521157020004</v>
      </c>
      <c r="J124" s="174">
        <v>87991.521157020004</v>
      </c>
      <c r="K124" s="174">
        <v>87991.521157020004</v>
      </c>
      <c r="L124" s="174">
        <v>87991.521157020004</v>
      </c>
      <c r="M124" s="174">
        <v>87991.521157020004</v>
      </c>
      <c r="N124" s="1"/>
      <c r="O124" s="1"/>
      <c r="P124" s="1"/>
      <c r="Q124" s="1"/>
      <c r="R124" s="1"/>
      <c r="S124" s="1"/>
      <c r="T124" s="1"/>
      <c r="U124" s="1"/>
      <c r="V124" s="1"/>
      <c r="W124" s="1"/>
    </row>
    <row r="125" spans="1:23" x14ac:dyDescent="0.4">
      <c r="A125" s="70">
        <f t="shared" si="3"/>
        <v>49064</v>
      </c>
      <c r="B125" s="1"/>
      <c r="C125" s="1"/>
      <c r="D125" s="174">
        <v>82898.366392259995</v>
      </c>
      <c r="E125" s="174">
        <v>82898.366392259995</v>
      </c>
      <c r="F125" s="174">
        <v>82898.366392259995</v>
      </c>
      <c r="G125" s="174">
        <v>82898.366392259995</v>
      </c>
      <c r="H125" s="174">
        <v>82898.366392259995</v>
      </c>
      <c r="I125" s="174">
        <v>82898.366392259995</v>
      </c>
      <c r="J125" s="174">
        <v>82898.366392259995</v>
      </c>
      <c r="K125" s="174">
        <v>82898.366392259995</v>
      </c>
      <c r="L125" s="174">
        <v>82898.366392259995</v>
      </c>
      <c r="M125" s="174">
        <v>82898.366392259995</v>
      </c>
      <c r="N125" s="1"/>
      <c r="O125" s="1"/>
      <c r="P125" s="1"/>
      <c r="Q125" s="1"/>
      <c r="R125" s="1"/>
      <c r="S125" s="1"/>
      <c r="T125" s="1"/>
      <c r="U125" s="1"/>
      <c r="V125" s="1"/>
      <c r="W125" s="1"/>
    </row>
    <row r="126" spans="1:23" x14ac:dyDescent="0.4">
      <c r="A126" s="70">
        <f t="shared" si="3"/>
        <v>49095</v>
      </c>
      <c r="B126" s="1"/>
      <c r="C126" s="1"/>
      <c r="D126" s="174">
        <v>89740.29426154001</v>
      </c>
      <c r="E126" s="174">
        <v>89740.29426154001</v>
      </c>
      <c r="F126" s="174">
        <v>89740.29426154001</v>
      </c>
      <c r="G126" s="174">
        <v>89740.29426154001</v>
      </c>
      <c r="H126" s="174">
        <v>89740.29426154001</v>
      </c>
      <c r="I126" s="174">
        <v>89740.29426154001</v>
      </c>
      <c r="J126" s="174">
        <v>89740.29426154001</v>
      </c>
      <c r="K126" s="174">
        <v>89740.29426154001</v>
      </c>
      <c r="L126" s="174">
        <v>89740.29426154001</v>
      </c>
      <c r="M126" s="174">
        <v>89740.29426154001</v>
      </c>
      <c r="N126" s="1"/>
      <c r="O126" s="1"/>
      <c r="P126" s="1"/>
      <c r="Q126" s="1"/>
      <c r="R126" s="1"/>
      <c r="S126" s="1"/>
      <c r="T126" s="1"/>
      <c r="U126" s="1"/>
      <c r="V126" s="1"/>
      <c r="W126" s="1"/>
    </row>
    <row r="127" spans="1:23" x14ac:dyDescent="0.4">
      <c r="A127" s="70">
        <f t="shared" si="3"/>
        <v>49125</v>
      </c>
      <c r="B127" s="1"/>
      <c r="C127" s="1"/>
      <c r="D127" s="174">
        <v>89008.272326599996</v>
      </c>
      <c r="E127" s="174">
        <v>89008.272326599996</v>
      </c>
      <c r="F127" s="174">
        <v>89008.272326599996</v>
      </c>
      <c r="G127" s="174">
        <v>89008.272326599996</v>
      </c>
      <c r="H127" s="174">
        <v>89008.272326599996</v>
      </c>
      <c r="I127" s="174">
        <v>89008.272326599996</v>
      </c>
      <c r="J127" s="174">
        <v>89008.272326599996</v>
      </c>
      <c r="K127" s="174">
        <v>89008.272326599996</v>
      </c>
      <c r="L127" s="174">
        <v>89008.272326599996</v>
      </c>
      <c r="M127" s="174">
        <v>89008.272326599996</v>
      </c>
      <c r="N127" s="1"/>
      <c r="O127" s="1"/>
      <c r="P127" s="1"/>
      <c r="Q127" s="1"/>
      <c r="R127" s="1"/>
      <c r="S127" s="1"/>
      <c r="T127" s="1"/>
      <c r="U127" s="1"/>
      <c r="V127" s="1"/>
      <c r="W127" s="1"/>
    </row>
    <row r="128" spans="1:23" x14ac:dyDescent="0.4">
      <c r="A128" s="70">
        <f t="shared" si="3"/>
        <v>49156</v>
      </c>
      <c r="B128" s="1"/>
      <c r="C128" s="1"/>
      <c r="D128" s="174">
        <v>78578.063336979991</v>
      </c>
      <c r="E128" s="174">
        <v>78578.063336979991</v>
      </c>
      <c r="F128" s="174">
        <v>78578.063336979991</v>
      </c>
      <c r="G128" s="174">
        <v>78578.063336979991</v>
      </c>
      <c r="H128" s="174">
        <v>78578.063336979991</v>
      </c>
      <c r="I128" s="174">
        <v>78578.063336979991</v>
      </c>
      <c r="J128" s="174">
        <v>78578.063336979991</v>
      </c>
      <c r="K128" s="174">
        <v>78578.063336979991</v>
      </c>
      <c r="L128" s="174">
        <v>78578.063336979991</v>
      </c>
      <c r="M128" s="174">
        <v>78578.063336979991</v>
      </c>
      <c r="N128" s="1"/>
      <c r="O128" s="1"/>
      <c r="P128" s="1"/>
      <c r="Q128" s="1"/>
      <c r="R128" s="1"/>
      <c r="S128" s="1"/>
      <c r="T128" s="1"/>
      <c r="U128" s="1"/>
      <c r="V128" s="1"/>
      <c r="W128" s="1"/>
    </row>
    <row r="129" spans="1:23" x14ac:dyDescent="0.4">
      <c r="A129" s="70">
        <f t="shared" si="3"/>
        <v>49187</v>
      </c>
      <c r="B129" s="1"/>
      <c r="C129" s="1"/>
      <c r="D129" s="174">
        <v>67090.187333099995</v>
      </c>
      <c r="E129" s="174">
        <v>67090.187333099995</v>
      </c>
      <c r="F129" s="174">
        <v>67090.187333099995</v>
      </c>
      <c r="G129" s="174">
        <v>67090.187333099995</v>
      </c>
      <c r="H129" s="174">
        <v>67090.187333099995</v>
      </c>
      <c r="I129" s="174">
        <v>67090.187333099995</v>
      </c>
      <c r="J129" s="174">
        <v>67090.187333099995</v>
      </c>
      <c r="K129" s="174">
        <v>67090.187333099995</v>
      </c>
      <c r="L129" s="174">
        <v>67090.187333099995</v>
      </c>
      <c r="M129" s="174">
        <v>67090.187333099995</v>
      </c>
      <c r="N129" s="1"/>
      <c r="O129" s="1"/>
      <c r="P129" s="1"/>
      <c r="Q129" s="1"/>
      <c r="R129" s="1"/>
      <c r="S129" s="1"/>
      <c r="T129" s="1"/>
      <c r="U129" s="1"/>
      <c r="V129" s="1"/>
      <c r="W129" s="1"/>
    </row>
    <row r="130" spans="1:23" x14ac:dyDescent="0.4">
      <c r="A130" s="70">
        <f t="shared" si="3"/>
        <v>49217</v>
      </c>
      <c r="B130" s="1"/>
      <c r="C130" s="1"/>
      <c r="D130" s="174">
        <v>59323.372192459989</v>
      </c>
      <c r="E130" s="174">
        <v>59323.372192459989</v>
      </c>
      <c r="F130" s="174">
        <v>59323.372192459989</v>
      </c>
      <c r="G130" s="174">
        <v>59323.372192459989</v>
      </c>
      <c r="H130" s="174">
        <v>59323.372192459989</v>
      </c>
      <c r="I130" s="174">
        <v>59323.372192459989</v>
      </c>
      <c r="J130" s="174">
        <v>59323.372192459989</v>
      </c>
      <c r="K130" s="174">
        <v>59323.372192459989</v>
      </c>
      <c r="L130" s="174">
        <v>59323.372192459989</v>
      </c>
      <c r="M130" s="174">
        <v>59323.372192459989</v>
      </c>
      <c r="N130" s="1"/>
      <c r="O130" s="1"/>
      <c r="P130" s="1"/>
      <c r="Q130" s="1"/>
      <c r="R130" s="1"/>
      <c r="S130" s="1"/>
      <c r="T130" s="1"/>
      <c r="U130" s="1"/>
      <c r="V130" s="1"/>
      <c r="W130" s="1"/>
    </row>
    <row r="131" spans="1:23" x14ac:dyDescent="0.4">
      <c r="A131" s="70">
        <f t="shared" si="3"/>
        <v>49248</v>
      </c>
      <c r="B131" s="1"/>
      <c r="C131" s="1"/>
      <c r="D131" s="174">
        <v>42469.657978740004</v>
      </c>
      <c r="E131" s="174">
        <v>42469.657978740004</v>
      </c>
      <c r="F131" s="174">
        <v>42469.657978740004</v>
      </c>
      <c r="G131" s="174">
        <v>42469.657978740004</v>
      </c>
      <c r="H131" s="174">
        <v>42469.657978740004</v>
      </c>
      <c r="I131" s="174">
        <v>42469.657978740004</v>
      </c>
      <c r="J131" s="174">
        <v>42469.657978740004</v>
      </c>
      <c r="K131" s="174">
        <v>42469.657978740004</v>
      </c>
      <c r="L131" s="174">
        <v>42469.657978740004</v>
      </c>
      <c r="M131" s="174">
        <v>42469.657978740004</v>
      </c>
      <c r="N131" s="1"/>
      <c r="O131" s="1"/>
      <c r="P131" s="1"/>
      <c r="Q131" s="1"/>
      <c r="R131" s="1"/>
      <c r="S131" s="1"/>
      <c r="T131" s="1"/>
      <c r="U131" s="1"/>
      <c r="V131" s="1"/>
      <c r="W131" s="1"/>
    </row>
    <row r="132" spans="1:23" x14ac:dyDescent="0.4">
      <c r="A132" s="70">
        <f t="shared" si="3"/>
        <v>49278</v>
      </c>
      <c r="B132" s="1"/>
      <c r="C132" s="1"/>
      <c r="D132" s="174">
        <v>21673.75489484</v>
      </c>
      <c r="E132" s="174">
        <v>21673.75489484</v>
      </c>
      <c r="F132" s="174">
        <v>21673.75489484</v>
      </c>
      <c r="G132" s="174">
        <v>21673.75489484</v>
      </c>
      <c r="H132" s="174">
        <v>21673.75489484</v>
      </c>
      <c r="I132" s="174">
        <v>21673.75489484</v>
      </c>
      <c r="J132" s="174">
        <v>21673.75489484</v>
      </c>
      <c r="K132" s="174">
        <v>21673.75489484</v>
      </c>
      <c r="L132" s="174">
        <v>21673.75489484</v>
      </c>
      <c r="M132" s="174">
        <v>21673.75489484</v>
      </c>
      <c r="N132" s="1"/>
      <c r="O132" s="1"/>
      <c r="P132" s="1"/>
      <c r="Q132" s="1"/>
      <c r="R132" s="1"/>
      <c r="S132" s="1"/>
      <c r="T132" s="1"/>
      <c r="U132" s="1"/>
      <c r="V132" s="1"/>
      <c r="W132" s="1"/>
    </row>
    <row r="133" spans="1:23" x14ac:dyDescent="0.4">
      <c r="A133" s="70">
        <f t="shared" si="3"/>
        <v>49309</v>
      </c>
      <c r="B133" s="1"/>
      <c r="C133" s="1"/>
      <c r="D133"/>
      <c r="E133"/>
      <c r="F133"/>
      <c r="G133"/>
      <c r="H133"/>
      <c r="I133"/>
      <c r="J133"/>
      <c r="K133"/>
      <c r="L133"/>
      <c r="M133"/>
      <c r="N133" s="1"/>
      <c r="O133" s="1"/>
      <c r="P133" s="1"/>
      <c r="Q133" s="1"/>
      <c r="R133" s="1"/>
      <c r="S133" s="1"/>
      <c r="T133" s="1"/>
      <c r="U133" s="1"/>
      <c r="V133" s="1"/>
      <c r="W133" s="1"/>
    </row>
    <row r="134" spans="1:23" x14ac:dyDescent="0.4">
      <c r="A134" s="70">
        <f t="shared" si="3"/>
        <v>49340</v>
      </c>
      <c r="B134" s="1"/>
      <c r="C134" s="1"/>
      <c r="D134"/>
      <c r="E134"/>
      <c r="F134"/>
      <c r="G134"/>
      <c r="H134"/>
      <c r="I134"/>
      <c r="J134"/>
      <c r="K134"/>
      <c r="L134"/>
      <c r="M134" s="67"/>
      <c r="N134" s="1"/>
      <c r="O134" s="1"/>
      <c r="P134" s="1"/>
      <c r="Q134" s="1"/>
      <c r="R134" s="1"/>
      <c r="S134" s="1"/>
      <c r="T134" s="1"/>
      <c r="U134" s="1"/>
      <c r="V134" s="1"/>
      <c r="W134" s="1"/>
    </row>
    <row r="135" spans="1:23" x14ac:dyDescent="0.4">
      <c r="A135" s="70">
        <f t="shared" si="3"/>
        <v>49368</v>
      </c>
      <c r="B135" s="1"/>
      <c r="C135" s="1"/>
      <c r="D135" s="2"/>
      <c r="E135" s="67"/>
      <c r="F135" s="67"/>
      <c r="G135" s="67"/>
      <c r="H135" s="67"/>
      <c r="I135" s="67"/>
      <c r="J135" s="67"/>
      <c r="K135" s="67"/>
      <c r="L135" s="67"/>
      <c r="M135" s="67"/>
      <c r="N135" s="1"/>
      <c r="O135" s="1"/>
      <c r="P135" s="1"/>
      <c r="Q135" s="1"/>
      <c r="R135" s="1"/>
      <c r="S135" s="1"/>
      <c r="T135" s="1"/>
      <c r="U135" s="1"/>
      <c r="V135" s="1"/>
      <c r="W135" s="1"/>
    </row>
    <row r="136" spans="1:23" x14ac:dyDescent="0.4">
      <c r="A136" s="70">
        <f t="shared" si="3"/>
        <v>49399</v>
      </c>
      <c r="B136" s="1"/>
      <c r="C136" s="1"/>
      <c r="D136" s="2"/>
      <c r="E136" s="67"/>
      <c r="F136" s="67"/>
      <c r="G136" s="67"/>
      <c r="H136" s="67"/>
      <c r="I136" s="67"/>
      <c r="J136" s="67"/>
      <c r="K136" s="67"/>
      <c r="L136" s="67"/>
      <c r="M136" s="67"/>
      <c r="N136" s="1"/>
      <c r="O136" s="1"/>
      <c r="P136" s="1"/>
      <c r="Q136" s="1"/>
      <c r="R136" s="1"/>
      <c r="S136" s="1"/>
      <c r="T136" s="1"/>
      <c r="U136" s="1"/>
      <c r="V136" s="1"/>
      <c r="W136" s="1"/>
    </row>
    <row r="137" spans="1:23" x14ac:dyDescent="0.4">
      <c r="A137" s="70">
        <f t="shared" si="3"/>
        <v>49429</v>
      </c>
      <c r="B137" s="1"/>
      <c r="C137" s="1"/>
      <c r="D137" s="2"/>
      <c r="E137" s="67"/>
      <c r="F137" s="67"/>
      <c r="G137" s="67"/>
      <c r="H137" s="67"/>
      <c r="I137" s="67"/>
      <c r="J137" s="67"/>
      <c r="K137" s="67"/>
      <c r="L137" s="67"/>
      <c r="M137" s="67"/>
      <c r="N137" s="1"/>
      <c r="O137" s="1"/>
      <c r="P137" s="1"/>
      <c r="Q137" s="1"/>
      <c r="R137" s="1"/>
      <c r="S137" s="1"/>
      <c r="T137" s="1"/>
      <c r="U137" s="1"/>
      <c r="V137" s="1"/>
      <c r="W137" s="1"/>
    </row>
    <row r="138" spans="1:23" x14ac:dyDescent="0.4">
      <c r="A138" s="70">
        <f t="shared" ref="A138:A201" si="4">EOMONTH(A137+1,0)</f>
        <v>49460</v>
      </c>
      <c r="B138" s="1"/>
      <c r="C138" s="1"/>
      <c r="D138" s="2"/>
      <c r="E138" s="67"/>
      <c r="F138" s="67"/>
      <c r="G138" s="67"/>
      <c r="H138" s="67"/>
      <c r="I138" s="67"/>
      <c r="J138" s="67"/>
      <c r="K138" s="67"/>
      <c r="L138" s="67"/>
      <c r="M138" s="67"/>
      <c r="N138" s="1"/>
      <c r="O138" s="1"/>
      <c r="P138" s="1"/>
      <c r="Q138" s="1"/>
      <c r="R138" s="1"/>
      <c r="S138" s="1"/>
      <c r="T138" s="1"/>
      <c r="U138" s="1"/>
      <c r="V138" s="1"/>
      <c r="W138" s="1"/>
    </row>
    <row r="139" spans="1:23" x14ac:dyDescent="0.4">
      <c r="A139" s="70">
        <f t="shared" si="4"/>
        <v>49490</v>
      </c>
      <c r="B139" s="1"/>
      <c r="C139" s="1"/>
      <c r="D139" s="2"/>
      <c r="E139" s="67"/>
      <c r="F139" s="67"/>
      <c r="G139" s="67"/>
      <c r="H139" s="67"/>
      <c r="I139" s="67"/>
      <c r="J139" s="67"/>
      <c r="K139" s="67"/>
      <c r="L139" s="67"/>
      <c r="M139" s="67"/>
      <c r="N139" s="1"/>
      <c r="O139" s="1"/>
      <c r="P139" s="1"/>
      <c r="Q139" s="1"/>
      <c r="R139" s="1"/>
      <c r="S139" s="1"/>
      <c r="T139" s="1"/>
      <c r="U139" s="1"/>
      <c r="V139" s="1"/>
      <c r="W139" s="1"/>
    </row>
    <row r="140" spans="1:23" x14ac:dyDescent="0.4">
      <c r="A140" s="70">
        <f t="shared" si="4"/>
        <v>49521</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49552</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49582</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49613</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49643</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49674</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49705</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49734</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49765</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49795</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49826</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49856</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49887</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49918</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49948</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49979</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50009</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50040</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50071</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50099</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50130</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50160</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50191</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50221</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50252</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50283</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50313</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50344</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50374</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50405</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50436</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50464</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50495</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50525</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50556</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50586</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50617</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50648</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50678</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50709</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50739</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50770</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50801</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50829</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50860</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50890</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50921</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50951</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50982</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51013</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51043</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51074</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51104</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51135</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51166</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51195</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51226</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51256</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51287</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51317</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51348</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51379</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51409</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51440</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51470</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C8E5B2-6697-4BF8-8C36-619C77261E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2025-03-19T17:12:10Z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